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78368248\Desktop\新しいフォルダー\"/>
    </mc:Choice>
  </mc:AlternateContent>
  <xr:revisionPtr revIDLastSave="0" documentId="13_ncr:1_{085B7FAC-378F-41A2-8EDD-AE3417029162}" xr6:coauthVersionLast="47" xr6:coauthVersionMax="47" xr10:uidLastSave="{00000000-0000-0000-0000-000000000000}"/>
  <bookViews>
    <workbookView xWindow="-110" yWindow="-110" windowWidth="19420" windowHeight="1150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34" i="10" l="1"/>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W38" i="10"/>
  <c r="BE38" i="10"/>
  <c r="AM38" i="10"/>
  <c r="U38" i="10"/>
  <c r="C38" i="10"/>
  <c r="CO37" i="10"/>
  <c r="BE37" i="10"/>
  <c r="AM37" i="10"/>
  <c r="U37" i="10"/>
  <c r="C37" i="10"/>
  <c r="CO36" i="10"/>
  <c r="BE36" i="10"/>
  <c r="AM36" i="10"/>
  <c r="C36" i="10"/>
  <c r="BE35" i="10"/>
  <c r="AM35" i="10"/>
  <c r="C35" i="10"/>
  <c r="CO34" i="10"/>
  <c r="CO35" i="10" s="1"/>
  <c r="BW34" i="10"/>
  <c r="BW35" i="10" s="1"/>
  <c r="BW36" i="10" s="1"/>
  <c r="BW37" i="10" s="1"/>
  <c r="BE34" i="10"/>
  <c r="U34" i="10"/>
  <c r="C34" i="10"/>
  <c r="U35" i="10" l="1"/>
  <c r="U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alcChain>
</file>

<file path=xl/sharedStrings.xml><?xml version="1.0" encoding="utf-8"?>
<sst xmlns="http://schemas.openxmlformats.org/spreadsheetml/2006/main" count="1106" uniqueCount="557">
  <si>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</si>
  <si>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</si>
  <si>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</si>
  <si>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</si>
  <si>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</si>
  <si>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</si>
  <si>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</si>
  <si>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</si>
  <si>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</si>
  <si>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</si>
  <si>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</si>
  <si>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</si>
  <si>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</si>
  <si>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</si>
  <si>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</si>
  <si>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</si>
  <si>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</si>
  <si>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</si>
  <si>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</si>
  <si>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</si>
  <si>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</si>
  <si>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</si>
  <si>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</si>
  <si>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</si>
  <si>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</si>
  <si>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</si>
  <si>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</si>
  <si>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</si>
  <si>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</si>
  <si>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</si>
  <si>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</si>
  <si>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</si>
  <si>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</si>
  <si>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</si>
  <si>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</si>
  <si>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</si>
  <si>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</si>
  <si>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</si>
  <si>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</si>
  <si>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</si>
  <si>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</si>
  <si>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</si>
  <si>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</si>
  <si>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</si>
  <si>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</si>
  <si>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</si>
  <si>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</si>
  <si>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</si>
  <si>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</si>
  <si>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</si>
  <si>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</si>
  <si>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</si>
  <si>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</si>
  <si>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</si>
  <si>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</si>
  <si>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</si>
  <si>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</si>
  <si>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</si>
  <si>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</si>
  <si>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</si>
  <si>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</si>
  <si>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</si>
  <si>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</si>
  <si>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</si>
  <si>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</si>
  <si>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</si>
  <si>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</si>
  <si>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</si>
  <si>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</si>
  <si>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</si>
  <si>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</si>
  <si>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</si>
  <si>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</si>
  <si>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</si>
  <si>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</si>
  <si>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</si>
  <si>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</si>
  <si>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</si>
  <si>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</si>
  <si>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神奈川県</t>
    <phoneticPr fontId="5"/>
  </si>
  <si>
    <t>市町村類型</t>
    <phoneticPr fontId="5"/>
  </si>
  <si>
    <t>Ⅴ－２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</si>
  <si>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</si>
  <si>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</si>
  <si>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</si>
  <si>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</si>
  <si>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</si>
  <si>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</si>
  <si>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</si>
  <si>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</si>
  <si>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</si>
  <si>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</si>
  <si>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</si>
  <si>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</si>
  <si>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大磯町</t>
    <phoneticPr fontId="5"/>
  </si>
  <si>
    <t>地方交付税種地</t>
    <rPh sb="0" eb="2">
      <t>チホウ</t>
    </rPh>
    <rPh sb="2" eb="5">
      <t>コウフゼイ</t>
    </rPh>
    <rPh sb="5" eb="6">
      <t>シュ</t>
    </rPh>
    <rPh sb="6" eb="7">
      <t>チ</t>
    </rPh>
    <phoneticPr fontId="5"/>
  </si>
  <si>
    <t>2-5</t>
    <phoneticPr fontId="5"/>
  </si>
  <si>
    <t>財源超過</t>
    <rPh sb="0" eb="2">
      <t>ザイゲン</t>
    </rPh>
    <rPh sb="2" eb="4">
      <t>チョウカ</t>
    </rPh>
    <phoneticPr fontId="5"/>
  </si>
  <si>
    <t>歳入歳出差引</t>
    <phoneticPr fontId="25"/>
  </si>
  <si>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</si>
  <si>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</si>
  <si>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</si>
  <si>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</si>
  <si>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</si>
  <si>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</si>
  <si>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</si>
  <si>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</si>
  <si>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</si>
  <si>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</si>
  <si>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</si>
  <si>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</si>
  <si>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</si>
  <si>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</si>
  <si>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</si>
  <si>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</si>
  <si>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</si>
  <si>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</si>
  <si>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</si>
  <si>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0.3</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</si>
  <si>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</si>
  <si>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</si>
  <si>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</si>
  <si>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</si>
  <si>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</si>
  <si>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</si>
  <si>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</si>
  <si>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</si>
  <si>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</si>
  <si>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</si>
  <si>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</si>
  <si>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</si>
  <si>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</si>
  <si>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</si>
  <si>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</si>
  <si>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</si>
  <si>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</si>
  <si>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</si>
  <si>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</si>
  <si>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</si>
  <si>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</si>
  <si>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</si>
  <si>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</si>
  <si>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25"/>
  </si>
  <si>
    <t>うち日本人(％)</t>
    <phoneticPr fontId="5"/>
  </si>
  <si>
    <t>-1.0</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</si>
  <si>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</si>
  <si>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</si>
  <si>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</si>
  <si>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</si>
  <si>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</si>
  <si>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</si>
  <si>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</si>
  <si>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</si>
  <si>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</si>
  <si>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</si>
  <si>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</si>
  <si>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</si>
  <si>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</si>
  <si>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</si>
  <si>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</si>
  <si>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</si>
  <si>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</si>
  <si>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</si>
  <si>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</si>
  <si>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</si>
  <si>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</si>
  <si>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</si>
  <si>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</si>
  <si>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</si>
  <si>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</si>
  <si>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</si>
  <si>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</si>
  <si>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</si>
  <si>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</si>
  <si>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</si>
  <si>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</si>
  <si>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</si>
  <si>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</si>
  <si>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</si>
  <si>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</si>
  <si>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</si>
  <si>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</si>
  <si>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</si>
  <si>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</si>
  <si>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</si>
  <si>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</si>
  <si>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</si>
  <si>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</si>
  <si>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</si>
  <si>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</si>
  <si>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</si>
  <si>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</si>
  <si>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</si>
  <si>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</si>
  <si>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</si>
  <si>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</si>
  <si>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</si>
  <si>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</si>
  <si>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</si>
  <si>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</si>
  <si>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</si>
  <si>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</si>
  <si>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</si>
  <si>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神奈川県大磯町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</si>
  <si>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</si>
  <si>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</si>
  <si>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</si>
  <si>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</si>
  <si>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</si>
  <si>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</si>
  <si>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</si>
  <si>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</si>
  <si>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</si>
  <si>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</si>
  <si>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</si>
  <si>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</si>
  <si>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</si>
  <si>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</si>
  <si>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</si>
  <si>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</si>
  <si>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</si>
  <si>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</si>
  <si>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</si>
  <si>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</si>
  <si>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</si>
  <si>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</si>
  <si>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</si>
  <si>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</si>
  <si>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</si>
  <si>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</si>
  <si>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</si>
  <si>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</si>
  <si>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</si>
  <si>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</si>
  <si>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</si>
  <si>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</si>
  <si>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</si>
  <si>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</si>
  <si>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</si>
  <si>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</si>
  <si>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</si>
  <si>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</si>
  <si>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</si>
  <si>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</si>
  <si>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</si>
  <si>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</si>
  <si>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</si>
  <si>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</si>
  <si>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</si>
  <si>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</si>
  <si>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</si>
  <si>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</si>
  <si>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</si>
  <si>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</si>
  <si>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</si>
  <si>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</si>
  <si>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</si>
  <si>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</si>
  <si>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</si>
  <si>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</si>
  <si>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</si>
  <si>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</si>
  <si>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</si>
  <si>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</si>
  <si>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</si>
  <si>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</si>
  <si>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</si>
  <si>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</si>
  <si>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</si>
  <si>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</si>
  <si>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</si>
  <si>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</si>
  <si>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</si>
  <si>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</si>
  <si>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</si>
  <si>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</si>
  <si>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</si>
  <si>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</si>
  <si>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</si>
  <si>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</si>
  <si>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</si>
  <si>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</si>
  <si>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</si>
  <si>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</si>
  <si>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</si>
  <si>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</si>
  <si>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</si>
  <si>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</si>
  <si>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</si>
  <si>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</si>
  <si>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</si>
  <si>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</si>
  <si>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</si>
  <si>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</si>
  <si>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</si>
  <si>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</si>
  <si>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</si>
  <si>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</si>
  <si>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</si>
  <si>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</si>
  <si>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</si>
  <si>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</si>
  <si>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</si>
  <si>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</si>
  <si>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</si>
  <si>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</si>
  <si>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</si>
  <si>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</si>
  <si>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</si>
  <si>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</si>
  <si>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</si>
  <si>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</si>
  <si>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</si>
  <si>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</si>
  <si>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</si>
  <si>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</si>
  <si>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</si>
  <si>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</si>
  <si>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</si>
  <si>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</si>
  <si>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</si>
  <si>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</si>
  <si>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</si>
  <si>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</si>
  <si>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</si>
  <si>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</si>
  <si>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</si>
  <si>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</si>
  <si>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</si>
  <si>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</si>
  <si>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</si>
  <si>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</si>
  <si>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</si>
  <si>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</si>
  <si>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</si>
  <si>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</si>
  <si>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</si>
  <si>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</si>
  <si>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</si>
  <si>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</si>
  <si>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</si>
  <si>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</si>
  <si>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</si>
  <si>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</si>
  <si>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</si>
  <si>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</si>
  <si>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</si>
  <si>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</si>
  <si>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</si>
  <si>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</si>
  <si>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</si>
  <si>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</si>
  <si>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</si>
  <si>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</si>
  <si>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神奈川県大磯町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</si>
  <si>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</si>
  <si>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</si>
  <si>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</si>
  <si>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</si>
  <si>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</si>
  <si>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</si>
  <si>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</si>
  <si>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</si>
  <si>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</si>
  <si>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</si>
  <si>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</si>
  <si>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</si>
  <si>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</si>
  <si>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</si>
  <si>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</si>
  <si>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</si>
  <si>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</si>
  <si>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</si>
  <si>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</si>
  <si>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</si>
  <si>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</si>
  <si>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</si>
  <si>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</si>
  <si>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</si>
  <si>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</si>
  <si>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</si>
  <si>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</si>
  <si>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</si>
  <si>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</si>
  <si>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</si>
  <si>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</si>
  <si>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</si>
  <si>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</si>
  <si>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</si>
  <si>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</si>
  <si>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</si>
  <si>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下水道事業会計</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</si>
  <si>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</si>
  <si>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</si>
  <si>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</si>
  <si>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</si>
  <si>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</si>
  <si>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</si>
  <si>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</si>
  <si>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</si>
  <si>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</si>
  <si>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</si>
  <si>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</si>
  <si>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</si>
  <si>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</si>
  <si>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</si>
  <si>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</si>
  <si>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</si>
  <si>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</si>
  <si>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</si>
  <si>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</si>
  <si>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</si>
  <si>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</si>
  <si>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</si>
  <si>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</si>
  <si>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</si>
  <si>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</si>
  <si>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</si>
  <si>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</si>
  <si>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</si>
  <si>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</si>
  <si>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</si>
  <si>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</si>
  <si>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</si>
  <si>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</si>
  <si>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</si>
  <si>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</si>
  <si>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</si>
  <si>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</si>
  <si>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</si>
  <si>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</si>
  <si>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</si>
  <si>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</si>
  <si>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</si>
  <si>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</si>
  <si>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</si>
  <si>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</si>
  <si>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</si>
  <si>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</si>
  <si>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</si>
  <si>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</si>
  <si>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</si>
  <si>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</si>
  <si>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</si>
  <si>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</si>
  <si>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</si>
  <si>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</si>
  <si>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</si>
  <si>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</si>
  <si>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</si>
  <si>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</si>
  <si>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</si>
  <si>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</si>
  <si>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</si>
  <si>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</si>
  <si>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</si>
  <si>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</si>
  <si>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</si>
  <si>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</si>
  <si>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</si>
  <si>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</si>
  <si>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</si>
  <si>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</si>
  <si>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</si>
  <si>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</si>
  <si>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</si>
  <si>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</si>
  <si>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</si>
  <si>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</si>
  <si>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</si>
  <si>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</si>
  <si>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</si>
  <si>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</si>
  <si>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</si>
  <si>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</si>
  <si>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</si>
  <si>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</si>
  <si>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</si>
  <si>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</si>
  <si>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</si>
  <si>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</si>
  <si>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</si>
  <si>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</si>
  <si>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</si>
  <si>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</si>
  <si>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</si>
  <si>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</si>
  <si>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</si>
  <si>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</si>
  <si>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</si>
  <si>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</si>
  <si>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</si>
  <si>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</si>
  <si>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</si>
  <si>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</si>
  <si>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</si>
  <si>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</si>
  <si>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</si>
  <si>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</si>
  <si>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</si>
  <si>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</si>
  <si>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</si>
  <si>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</si>
  <si>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</si>
  <si>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</si>
  <si>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</si>
  <si>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</si>
  <si>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</si>
  <si>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</si>
  <si>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</si>
  <si>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</si>
  <si>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</si>
  <si>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</si>
  <si>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</si>
  <si>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</si>
  <si>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</si>
  <si>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</si>
  <si>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</si>
  <si>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</si>
  <si>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</si>
  <si>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</si>
  <si>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</si>
  <si>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</si>
  <si>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</si>
  <si>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</si>
  <si>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</si>
  <si>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</si>
  <si>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</si>
  <si>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1.56</t>
  </si>
  <si>
    <t>▲ 2.86</t>
  </si>
  <si>
    <t>▲ 0.64</t>
  </si>
  <si>
    <t>▲ 0.74</t>
  </si>
  <si>
    <t>一般会計</t>
  </si>
  <si>
    <t>下水道事業会計</t>
  </si>
  <si>
    <t>介護保険事業特別会計</t>
  </si>
  <si>
    <t>国民健康保険事業特別会計</t>
  </si>
  <si>
    <t>後期高齢者医療特別会計</t>
  </si>
  <si>
    <t>その他会計（赤字）</t>
  </si>
  <si>
    <t>その他会計（黒字）</t>
  </si>
  <si>
    <t>R02</t>
    <phoneticPr fontId="5"/>
  </si>
  <si>
    <t>R03</t>
    <phoneticPr fontId="5"/>
  </si>
  <si>
    <t>R04</t>
    <phoneticPr fontId="5"/>
  </si>
  <si>
    <t>R05</t>
    <phoneticPr fontId="5"/>
  </si>
  <si>
    <t>R06</t>
    <phoneticPr fontId="5"/>
  </si>
  <si>
    <t>-</t>
    <phoneticPr fontId="2"/>
  </si>
  <si>
    <t>神奈川県市町村職員退職手当組合</t>
    <rPh sb="0" eb="4">
      <t>カナガワケン</t>
    </rPh>
    <rPh sb="4" eb="7">
      <t>シチョウソン</t>
    </rPh>
    <rPh sb="7" eb="11">
      <t>ショクインタイショク</t>
    </rPh>
    <rPh sb="11" eb="13">
      <t>テアテ</t>
    </rPh>
    <rPh sb="13" eb="15">
      <t>クミアイ</t>
    </rPh>
    <phoneticPr fontId="2"/>
  </si>
  <si>
    <t>神奈川県後期高齢者医療広域連合（一般会計）</t>
    <rPh sb="0" eb="4">
      <t>カナガワケン</t>
    </rPh>
    <rPh sb="4" eb="6">
      <t>コウキ</t>
    </rPh>
    <rPh sb="6" eb="9">
      <t>コウレイシャ</t>
    </rPh>
    <rPh sb="9" eb="15">
      <t>イリョウコウイキレンゴウ</t>
    </rPh>
    <rPh sb="16" eb="18">
      <t>イッパン</t>
    </rPh>
    <rPh sb="18" eb="20">
      <t>カイケイ</t>
    </rPh>
    <phoneticPr fontId="2"/>
  </si>
  <si>
    <t>神奈川県後期高齢者医療広域連合（後期高齢者医療特別会計）</t>
    <rPh sb="0" eb="4">
      <t>カナガワケン</t>
    </rPh>
    <rPh sb="4" eb="6">
      <t>コウキ</t>
    </rPh>
    <rPh sb="6" eb="9">
      <t>コウレイシャ</t>
    </rPh>
    <rPh sb="9" eb="15">
      <t>イリョウコウイキレンゴウ</t>
    </rPh>
    <rPh sb="16" eb="20">
      <t>コウキコウレイ</t>
    </rPh>
    <rPh sb="20" eb="21">
      <t>シャ</t>
    </rPh>
    <rPh sb="21" eb="23">
      <t>イリョウ</t>
    </rPh>
    <rPh sb="23" eb="25">
      <t>トクベツ</t>
    </rPh>
    <rPh sb="25" eb="27">
      <t>カイケイ</t>
    </rPh>
    <phoneticPr fontId="2"/>
  </si>
  <si>
    <t>神奈川県町村情報システム共同事業組合</t>
    <rPh sb="0" eb="4">
      <t>カナガワケン</t>
    </rPh>
    <rPh sb="4" eb="8">
      <t>チョウソンジョウホウ</t>
    </rPh>
    <rPh sb="12" eb="18">
      <t>キョウドウジギョウクミアイ</t>
    </rPh>
    <phoneticPr fontId="2"/>
  </si>
  <si>
    <t>大磯町土地開発公社</t>
    <rPh sb="0" eb="3">
      <t>オオイソマチ</t>
    </rPh>
    <rPh sb="3" eb="9">
      <t>トチカイハツコウシャ</t>
    </rPh>
    <phoneticPr fontId="2"/>
  </si>
  <si>
    <t>公益財団法人かながわ海岸美化財団</t>
    <rPh sb="0" eb="6">
      <t>コウエキザイダンホウジン</t>
    </rPh>
    <rPh sb="10" eb="16">
      <t>カイガンビカザイダン</t>
    </rPh>
    <phoneticPr fontId="2"/>
  </si>
  <si>
    <t>本庁舎建設基金</t>
    <phoneticPr fontId="5"/>
  </si>
  <si>
    <t>公共施設整備基金</t>
    <phoneticPr fontId="5"/>
  </si>
  <si>
    <t>町民会館建設基金</t>
    <phoneticPr fontId="5"/>
  </si>
  <si>
    <t>地域福祉基金</t>
    <phoneticPr fontId="5"/>
  </si>
  <si>
    <t>みどり基金</t>
    <phoneticPr fontId="5"/>
  </si>
  <si>
    <t>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</si>
</sst>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9">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16" xfId="12" quotePrefix="1"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44" xfId="15" applyNumberFormat="1" applyFont="1" applyFill="1" applyBorder="1" applyAlignment="1" applyProtection="1">
      <alignment horizontal="right" vertical="center" shrinkToFit="1"/>
      <protection locked="0"/>
    </xf>
    <xf numFmtId="177" fontId="34" fillId="8" borderId="184"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52068</c:v>
                </c:pt>
                <c:pt idx="1">
                  <c:v>47161</c:v>
                </c:pt>
                <c:pt idx="2">
                  <c:v>43423</c:v>
                </c:pt>
                <c:pt idx="3">
                  <c:v>45265</c:v>
                </c:pt>
                <c:pt idx="4">
                  <c:v>54621</c:v>
                </c:pt>
              </c:numCache>
            </c:numRef>
          </c:val>
          <c:smooth val="0"/>
          <c:extLst>
            <c:ext xmlns:c16="http://schemas.microsoft.com/office/drawing/2014/chart" uri="{C3380CC4-5D6E-409C-BE32-E72D297353CC}">
              <c16:uniqueId val="{00000000-3A41-47D3-902E-456AEC60CC7C}"/>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24058</c:v>
                </c:pt>
                <c:pt idx="1">
                  <c:v>44846</c:v>
                </c:pt>
                <c:pt idx="2">
                  <c:v>23609</c:v>
                </c:pt>
                <c:pt idx="3">
                  <c:v>23389</c:v>
                </c:pt>
                <c:pt idx="4">
                  <c:v>35583</c:v>
                </c:pt>
              </c:numCache>
            </c:numRef>
          </c:val>
          <c:smooth val="0"/>
          <c:extLst>
            <c:ext xmlns:c16="http://schemas.microsoft.com/office/drawing/2014/chart" uri="{C3380CC4-5D6E-409C-BE32-E72D297353CC}">
              <c16:uniqueId val="{00000001-3A41-47D3-902E-456AEC60CC7C}"/>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8.6999999999999993</c:v>
                </c:pt>
                <c:pt idx="1">
                  <c:v>10.45</c:v>
                </c:pt>
                <c:pt idx="2">
                  <c:v>10.41</c:v>
                </c:pt>
                <c:pt idx="3">
                  <c:v>9.68</c:v>
                </c:pt>
                <c:pt idx="4">
                  <c:v>7.93</c:v>
                </c:pt>
              </c:numCache>
            </c:numRef>
          </c:val>
          <c:extLst>
            <c:ext xmlns:c16="http://schemas.microsoft.com/office/drawing/2014/chart" uri="{C3380CC4-5D6E-409C-BE32-E72D297353CC}">
              <c16:uniqueId val="{00000000-5B3C-45D0-A63C-20DACFA1186F}"/>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16.29</c:v>
                </c:pt>
                <c:pt idx="1">
                  <c:v>19.75</c:v>
                </c:pt>
                <c:pt idx="2">
                  <c:v>17.63</c:v>
                </c:pt>
                <c:pt idx="3">
                  <c:v>17.45</c:v>
                </c:pt>
                <c:pt idx="4">
                  <c:v>17.8</c:v>
                </c:pt>
              </c:numCache>
            </c:numRef>
          </c:val>
          <c:extLst>
            <c:ext xmlns:c16="http://schemas.microsoft.com/office/drawing/2014/chart" uri="{C3380CC4-5D6E-409C-BE32-E72D297353CC}">
              <c16:uniqueId val="{00000001-5B3C-45D0-A63C-20DACFA1186F}"/>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-1.56</c:v>
                </c:pt>
                <c:pt idx="1">
                  <c:v>7.09</c:v>
                </c:pt>
                <c:pt idx="2">
                  <c:v>-2.86</c:v>
                </c:pt>
                <c:pt idx="3">
                  <c:v>-0.64</c:v>
                </c:pt>
                <c:pt idx="4">
                  <c:v>-0.74</c:v>
                </c:pt>
              </c:numCache>
            </c:numRef>
          </c:val>
          <c:smooth val="0"/>
          <c:extLst>
            <c:ext xmlns:c16="http://schemas.microsoft.com/office/drawing/2014/chart" uri="{C3380CC4-5D6E-409C-BE32-E72D297353CC}">
              <c16:uniqueId val="{00000002-5B3C-45D0-A63C-20DACFA1186F}"/>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7707-431C-AE1A-DE2795CF1B93}"/>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707-431C-AE1A-DE2795CF1B93}"/>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7707-431C-AE1A-DE2795CF1B93}"/>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7707-431C-AE1A-DE2795CF1B93}"/>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7707-431C-AE1A-DE2795CF1B93}"/>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0.27</c:v>
                </c:pt>
                <c:pt idx="2">
                  <c:v>#N/A</c:v>
                </c:pt>
                <c:pt idx="3">
                  <c:v>0.16</c:v>
                </c:pt>
                <c:pt idx="4">
                  <c:v>#N/A</c:v>
                </c:pt>
                <c:pt idx="5">
                  <c:v>0.27</c:v>
                </c:pt>
                <c:pt idx="6">
                  <c:v>#N/A</c:v>
                </c:pt>
                <c:pt idx="7">
                  <c:v>0.25</c:v>
                </c:pt>
                <c:pt idx="8">
                  <c:v>#N/A</c:v>
                </c:pt>
                <c:pt idx="9">
                  <c:v>0.27</c:v>
                </c:pt>
              </c:numCache>
            </c:numRef>
          </c:val>
          <c:extLst>
            <c:ext xmlns:c16="http://schemas.microsoft.com/office/drawing/2014/chart" uri="{C3380CC4-5D6E-409C-BE32-E72D297353CC}">
              <c16:uniqueId val="{00000005-7707-431C-AE1A-DE2795CF1B93}"/>
            </c:ext>
          </c:extLst>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1.02</c:v>
                </c:pt>
                <c:pt idx="2">
                  <c:v>#N/A</c:v>
                </c:pt>
                <c:pt idx="3">
                  <c:v>0.8</c:v>
                </c:pt>
                <c:pt idx="4">
                  <c:v>#N/A</c:v>
                </c:pt>
                <c:pt idx="5">
                  <c:v>0.49</c:v>
                </c:pt>
                <c:pt idx="6">
                  <c:v>#N/A</c:v>
                </c:pt>
                <c:pt idx="7">
                  <c:v>0.41</c:v>
                </c:pt>
                <c:pt idx="8">
                  <c:v>#N/A</c:v>
                </c:pt>
                <c:pt idx="9">
                  <c:v>0.81</c:v>
                </c:pt>
              </c:numCache>
            </c:numRef>
          </c:val>
          <c:extLst>
            <c:ext xmlns:c16="http://schemas.microsoft.com/office/drawing/2014/chart" uri="{C3380CC4-5D6E-409C-BE32-E72D297353CC}">
              <c16:uniqueId val="{00000006-7707-431C-AE1A-DE2795CF1B93}"/>
            </c:ext>
          </c:extLst>
        </c:ser>
        <c:ser>
          <c:idx val="7"/>
          <c:order val="7"/>
          <c:tx>
            <c:strRef>
              <c:f>データシート!$A$34</c:f>
              <c:strCache>
                <c:ptCount val="1"/>
                <c:pt idx="0">
                  <c:v>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2.72</c:v>
                </c:pt>
                <c:pt idx="2">
                  <c:v>#N/A</c:v>
                </c:pt>
                <c:pt idx="3">
                  <c:v>2.67</c:v>
                </c:pt>
                <c:pt idx="4">
                  <c:v>#N/A</c:v>
                </c:pt>
                <c:pt idx="5">
                  <c:v>2.12</c:v>
                </c:pt>
                <c:pt idx="6">
                  <c:v>#N/A</c:v>
                </c:pt>
                <c:pt idx="7">
                  <c:v>1.07</c:v>
                </c:pt>
                <c:pt idx="8">
                  <c:v>#N/A</c:v>
                </c:pt>
                <c:pt idx="9">
                  <c:v>1.18</c:v>
                </c:pt>
              </c:numCache>
            </c:numRef>
          </c:val>
          <c:extLst>
            <c:ext xmlns:c16="http://schemas.microsoft.com/office/drawing/2014/chart" uri="{C3380CC4-5D6E-409C-BE32-E72D297353CC}">
              <c16:uniqueId val="{00000007-7707-431C-AE1A-DE2795CF1B93}"/>
            </c:ext>
          </c:extLst>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0.8</c:v>
                </c:pt>
                <c:pt idx="2">
                  <c:v>#N/A</c:v>
                </c:pt>
                <c:pt idx="3">
                  <c:v>2.12</c:v>
                </c:pt>
                <c:pt idx="4">
                  <c:v>#N/A</c:v>
                </c:pt>
                <c:pt idx="5">
                  <c:v>3.46</c:v>
                </c:pt>
                <c:pt idx="6">
                  <c:v>#N/A</c:v>
                </c:pt>
                <c:pt idx="7">
                  <c:v>4.1900000000000004</c:v>
                </c:pt>
                <c:pt idx="8">
                  <c:v>#N/A</c:v>
                </c:pt>
                <c:pt idx="9">
                  <c:v>4.4800000000000004</c:v>
                </c:pt>
              </c:numCache>
            </c:numRef>
          </c:val>
          <c:extLst>
            <c:ext xmlns:c16="http://schemas.microsoft.com/office/drawing/2014/chart" uri="{C3380CC4-5D6E-409C-BE32-E72D297353CC}">
              <c16:uniqueId val="{00000008-7707-431C-AE1A-DE2795CF1B93}"/>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8.6999999999999993</c:v>
                </c:pt>
                <c:pt idx="2">
                  <c:v>#N/A</c:v>
                </c:pt>
                <c:pt idx="3">
                  <c:v>10.45</c:v>
                </c:pt>
                <c:pt idx="4">
                  <c:v>#N/A</c:v>
                </c:pt>
                <c:pt idx="5">
                  <c:v>10.4</c:v>
                </c:pt>
                <c:pt idx="6">
                  <c:v>#N/A</c:v>
                </c:pt>
                <c:pt idx="7">
                  <c:v>9.68</c:v>
                </c:pt>
                <c:pt idx="8">
                  <c:v>#N/A</c:v>
                </c:pt>
                <c:pt idx="9">
                  <c:v>7.93</c:v>
                </c:pt>
              </c:numCache>
            </c:numRef>
          </c:val>
          <c:extLst>
            <c:ext xmlns:c16="http://schemas.microsoft.com/office/drawing/2014/chart" uri="{C3380CC4-5D6E-409C-BE32-E72D297353CC}">
              <c16:uniqueId val="{00000009-7707-431C-AE1A-DE2795CF1B93}"/>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873</c:v>
                </c:pt>
                <c:pt idx="5">
                  <c:v>890</c:v>
                </c:pt>
                <c:pt idx="8">
                  <c:v>890</c:v>
                </c:pt>
                <c:pt idx="11">
                  <c:v>917</c:v>
                </c:pt>
                <c:pt idx="14">
                  <c:v>890</c:v>
                </c:pt>
              </c:numCache>
            </c:numRef>
          </c:val>
          <c:extLst>
            <c:ext xmlns:c16="http://schemas.microsoft.com/office/drawing/2014/chart" uri="{C3380CC4-5D6E-409C-BE32-E72D297353CC}">
              <c16:uniqueId val="{00000000-B382-434E-9A5D-2540333A71B8}"/>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B382-434E-9A5D-2540333A71B8}"/>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B382-434E-9A5D-2540333A71B8}"/>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B382-434E-9A5D-2540333A71B8}"/>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479</c:v>
                </c:pt>
                <c:pt idx="3">
                  <c:v>503</c:v>
                </c:pt>
                <c:pt idx="6">
                  <c:v>484</c:v>
                </c:pt>
                <c:pt idx="9">
                  <c:v>466</c:v>
                </c:pt>
                <c:pt idx="12">
                  <c:v>451</c:v>
                </c:pt>
              </c:numCache>
            </c:numRef>
          </c:val>
          <c:extLst>
            <c:ext xmlns:c16="http://schemas.microsoft.com/office/drawing/2014/chart" uri="{C3380CC4-5D6E-409C-BE32-E72D297353CC}">
              <c16:uniqueId val="{00000004-B382-434E-9A5D-2540333A71B8}"/>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B382-434E-9A5D-2540333A71B8}"/>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B382-434E-9A5D-2540333A71B8}"/>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654</c:v>
                </c:pt>
                <c:pt idx="3">
                  <c:v>733</c:v>
                </c:pt>
                <c:pt idx="6">
                  <c:v>722</c:v>
                </c:pt>
                <c:pt idx="9">
                  <c:v>746</c:v>
                </c:pt>
                <c:pt idx="12">
                  <c:v>699</c:v>
                </c:pt>
              </c:numCache>
            </c:numRef>
          </c:val>
          <c:extLst>
            <c:ext xmlns:c16="http://schemas.microsoft.com/office/drawing/2014/chart" uri="{C3380CC4-5D6E-409C-BE32-E72D297353CC}">
              <c16:uniqueId val="{00000007-B382-434E-9A5D-2540333A71B8}"/>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260</c:v>
                </c:pt>
                <c:pt idx="2">
                  <c:v>#N/A</c:v>
                </c:pt>
                <c:pt idx="3">
                  <c:v>#N/A</c:v>
                </c:pt>
                <c:pt idx="4">
                  <c:v>346</c:v>
                </c:pt>
                <c:pt idx="5">
                  <c:v>#N/A</c:v>
                </c:pt>
                <c:pt idx="6">
                  <c:v>#N/A</c:v>
                </c:pt>
                <c:pt idx="7">
                  <c:v>316</c:v>
                </c:pt>
                <c:pt idx="8">
                  <c:v>#N/A</c:v>
                </c:pt>
                <c:pt idx="9">
                  <c:v>#N/A</c:v>
                </c:pt>
                <c:pt idx="10">
                  <c:v>295</c:v>
                </c:pt>
                <c:pt idx="11">
                  <c:v>#N/A</c:v>
                </c:pt>
                <c:pt idx="12">
                  <c:v>#N/A</c:v>
                </c:pt>
                <c:pt idx="13">
                  <c:v>260</c:v>
                </c:pt>
                <c:pt idx="14">
                  <c:v>#N/A</c:v>
                </c:pt>
              </c:numCache>
            </c:numRef>
          </c:val>
          <c:smooth val="0"/>
          <c:extLst>
            <c:ext xmlns:c16="http://schemas.microsoft.com/office/drawing/2014/chart" uri="{C3380CC4-5D6E-409C-BE32-E72D297353CC}">
              <c16:uniqueId val="{00000008-B382-434E-9A5D-2540333A71B8}"/>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11031</c:v>
                </c:pt>
                <c:pt idx="5">
                  <c:v>11118</c:v>
                </c:pt>
                <c:pt idx="8">
                  <c:v>10726</c:v>
                </c:pt>
                <c:pt idx="11">
                  <c:v>10192</c:v>
                </c:pt>
                <c:pt idx="14">
                  <c:v>9680</c:v>
                </c:pt>
              </c:numCache>
            </c:numRef>
          </c:val>
          <c:extLst>
            <c:ext xmlns:c16="http://schemas.microsoft.com/office/drawing/2014/chart" uri="{C3380CC4-5D6E-409C-BE32-E72D297353CC}">
              <c16:uniqueId val="{00000000-2681-42C8-B26B-13CAC94A6013}"/>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525</c:v>
                </c:pt>
                <c:pt idx="5">
                  <c:v>899</c:v>
                </c:pt>
                <c:pt idx="8">
                  <c:v>899</c:v>
                </c:pt>
                <c:pt idx="11">
                  <c:v>913</c:v>
                </c:pt>
                <c:pt idx="14">
                  <c:v>911</c:v>
                </c:pt>
              </c:numCache>
            </c:numRef>
          </c:val>
          <c:extLst>
            <c:ext xmlns:c16="http://schemas.microsoft.com/office/drawing/2014/chart" uri="{C3380CC4-5D6E-409C-BE32-E72D297353CC}">
              <c16:uniqueId val="{00000001-2681-42C8-B26B-13CAC94A6013}"/>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4308</c:v>
                </c:pt>
                <c:pt idx="5">
                  <c:v>5127</c:v>
                </c:pt>
                <c:pt idx="8">
                  <c:v>5555</c:v>
                </c:pt>
                <c:pt idx="11">
                  <c:v>5927</c:v>
                </c:pt>
                <c:pt idx="14">
                  <c:v>5797</c:v>
                </c:pt>
              </c:numCache>
            </c:numRef>
          </c:val>
          <c:extLst>
            <c:ext xmlns:c16="http://schemas.microsoft.com/office/drawing/2014/chart" uri="{C3380CC4-5D6E-409C-BE32-E72D297353CC}">
              <c16:uniqueId val="{00000002-2681-42C8-B26B-13CAC94A6013}"/>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2681-42C8-B26B-13CAC94A6013}"/>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2681-42C8-B26B-13CAC94A6013}"/>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2681-42C8-B26B-13CAC94A6013}"/>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2181</c:v>
                </c:pt>
                <c:pt idx="3">
                  <c:v>2112</c:v>
                </c:pt>
                <c:pt idx="6">
                  <c:v>2067</c:v>
                </c:pt>
                <c:pt idx="9">
                  <c:v>2059</c:v>
                </c:pt>
                <c:pt idx="12">
                  <c:v>2050</c:v>
                </c:pt>
              </c:numCache>
            </c:numRef>
          </c:val>
          <c:extLst>
            <c:ext xmlns:c16="http://schemas.microsoft.com/office/drawing/2014/chart" uri="{C3380CC4-5D6E-409C-BE32-E72D297353CC}">
              <c16:uniqueId val="{00000006-2681-42C8-B26B-13CAC94A6013}"/>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2681-42C8-B26B-13CAC94A6013}"/>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7544</c:v>
                </c:pt>
                <c:pt idx="3">
                  <c:v>7211</c:v>
                </c:pt>
                <c:pt idx="6">
                  <c:v>7157</c:v>
                </c:pt>
                <c:pt idx="9">
                  <c:v>7143</c:v>
                </c:pt>
                <c:pt idx="12">
                  <c:v>6952</c:v>
                </c:pt>
              </c:numCache>
            </c:numRef>
          </c:val>
          <c:extLst>
            <c:ext xmlns:c16="http://schemas.microsoft.com/office/drawing/2014/chart" uri="{C3380CC4-5D6E-409C-BE32-E72D297353CC}">
              <c16:uniqueId val="{00000008-2681-42C8-B26B-13CAC94A6013}"/>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688</c:v>
                </c:pt>
                <c:pt idx="3">
                  <c:v>688</c:v>
                </c:pt>
                <c:pt idx="6">
                  <c:v>688</c:v>
                </c:pt>
                <c:pt idx="9">
                  <c:v>688</c:v>
                </c:pt>
                <c:pt idx="12">
                  <c:v>686</c:v>
                </c:pt>
              </c:numCache>
            </c:numRef>
          </c:val>
          <c:extLst>
            <c:ext xmlns:c16="http://schemas.microsoft.com/office/drawing/2014/chart" uri="{C3380CC4-5D6E-409C-BE32-E72D297353CC}">
              <c16:uniqueId val="{00000009-2681-42C8-B26B-13CAC94A6013}"/>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8191</c:v>
                </c:pt>
                <c:pt idx="3">
                  <c:v>8534</c:v>
                </c:pt>
                <c:pt idx="6">
                  <c:v>8048</c:v>
                </c:pt>
                <c:pt idx="9">
                  <c:v>7519</c:v>
                </c:pt>
                <c:pt idx="12">
                  <c:v>7170</c:v>
                </c:pt>
              </c:numCache>
            </c:numRef>
          </c:val>
          <c:extLst>
            <c:ext xmlns:c16="http://schemas.microsoft.com/office/drawing/2014/chart" uri="{C3380CC4-5D6E-409C-BE32-E72D297353CC}">
              <c16:uniqueId val="{0000000A-2681-42C8-B26B-13CAC94A6013}"/>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2741</c:v>
                </c:pt>
                <c:pt idx="2">
                  <c:v>#N/A</c:v>
                </c:pt>
                <c:pt idx="3">
                  <c:v>#N/A</c:v>
                </c:pt>
                <c:pt idx="4">
                  <c:v>1401</c:v>
                </c:pt>
                <c:pt idx="5">
                  <c:v>#N/A</c:v>
                </c:pt>
                <c:pt idx="6">
                  <c:v>#N/A</c:v>
                </c:pt>
                <c:pt idx="7">
                  <c:v>781</c:v>
                </c:pt>
                <c:pt idx="8">
                  <c:v>#N/A</c:v>
                </c:pt>
                <c:pt idx="9">
                  <c:v>#N/A</c:v>
                </c:pt>
                <c:pt idx="10">
                  <c:v>379</c:v>
                </c:pt>
                <c:pt idx="11">
                  <c:v>#N/A</c:v>
                </c:pt>
                <c:pt idx="12">
                  <c:v>#N/A</c:v>
                </c:pt>
                <c:pt idx="13">
                  <c:v>471</c:v>
                </c:pt>
                <c:pt idx="14">
                  <c:v>#N/A</c:v>
                </c:pt>
              </c:numCache>
            </c:numRef>
          </c:val>
          <c:smooth val="0"/>
          <c:extLst>
            <c:ext xmlns:c16="http://schemas.microsoft.com/office/drawing/2014/chart" uri="{C3380CC4-5D6E-409C-BE32-E72D297353CC}">
              <c16:uniqueId val="{0000000B-2681-42C8-B26B-13CAC94A6013}"/>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1312</c:v>
                </c:pt>
                <c:pt idx="1">
                  <c:v>1311</c:v>
                </c:pt>
                <c:pt idx="2">
                  <c:v>1371</c:v>
                </c:pt>
              </c:numCache>
            </c:numRef>
          </c:val>
          <c:extLst>
            <c:ext xmlns:c16="http://schemas.microsoft.com/office/drawing/2014/chart" uri="{C3380CC4-5D6E-409C-BE32-E72D297353CC}">
              <c16:uniqueId val="{00000000-9D5B-4787-A83E-60F94071A889}"/>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0</c:v>
                </c:pt>
                <c:pt idx="1">
                  <c:v>0</c:v>
                </c:pt>
                <c:pt idx="2">
                  <c:v>0</c:v>
                </c:pt>
              </c:numCache>
            </c:numRef>
          </c:val>
          <c:extLst>
            <c:ext xmlns:c16="http://schemas.microsoft.com/office/drawing/2014/chart" uri="{C3380CC4-5D6E-409C-BE32-E72D297353CC}">
              <c16:uniqueId val="{00000001-9D5B-4787-A83E-60F94071A889}"/>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3071</c:v>
                </c:pt>
                <c:pt idx="1">
                  <c:v>3482</c:v>
                </c:pt>
                <c:pt idx="2">
                  <c:v>3447</c:v>
                </c:pt>
              </c:numCache>
            </c:numRef>
          </c:val>
          <c:extLst>
            <c:ext xmlns:c16="http://schemas.microsoft.com/office/drawing/2014/chart" uri="{C3380CC4-5D6E-409C-BE32-E72D297353CC}">
              <c16:uniqueId val="{00000002-9D5B-4787-A83E-60F94071A889}"/>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神奈川県大磯町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臨時財政対策債などの償還終了により元利償還金は減少しており、公営企業債の元利償還金に対する繰入金についても減少している。</a:t>
          </a:r>
        </a:p>
        <a:p>
          <a:r>
            <a:rPr kumimoji="1" lang="ja-JP" altLang="en-US" sz="1400">
              <a:latin typeface="ＭＳ ゴシック" pitchFamily="49" charset="-128"/>
              <a:ea typeface="ＭＳ ゴシック" pitchFamily="49" charset="-128"/>
            </a:rPr>
            <a:t>また、臨時財政対策債などの償還終了により、算入公債費等についても同様に減少した結果、実質公債費比率の分子は減少している。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該当なし。</a:t>
          </a:r>
          <a:endParaRPr lang="ja-JP" altLang="ja-JP" sz="11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神奈川県大磯町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地方債の償還による現在高の減や、公営企業債等繰入見込額の減などにより、将来負担額は前年度に比べ減少している。</a:t>
          </a:r>
        </a:p>
        <a:p>
          <a:r>
            <a:rPr kumimoji="1" lang="ja-JP" altLang="en-US" sz="1400">
              <a:latin typeface="ＭＳ ゴシック" pitchFamily="49" charset="-128"/>
              <a:ea typeface="ＭＳ ゴシック" pitchFamily="49" charset="-128"/>
            </a:rPr>
            <a:t>また、公債費等の減により基準財政需要額算入見込額が減少し、充当可能財源等についても前年度に比べ減少している。</a:t>
          </a:r>
        </a:p>
        <a:p>
          <a:r>
            <a:rPr kumimoji="1" lang="ja-JP" altLang="en-US" sz="1400">
              <a:latin typeface="ＭＳ ゴシック" pitchFamily="49" charset="-128"/>
              <a:ea typeface="ＭＳ ゴシック" pitchFamily="49" charset="-128"/>
            </a:rPr>
            <a:t>充当可能財源等の減少の方が大きいため、将来負担比率の分子は増加している。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神奈川県大磯町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令和５年度決算における余剰金を財政調整基金、公共施設整備基金に積立てを行った。また、定期的に本庁舎建設基金に積立てを行っているほか、寄附金を各種基金に積立てたため、基金全体で</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百万円の増加となった。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今後、活用が見込まれる基金については、計画的に積立てを行うように努める。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・本庁舎建設基金：大磯町本庁舎建設の財源とするため</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・公共施設整備基金：大磯町公共施設整備費に充当するため</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・町民会館建設基金：大磯町町民会館建設の財源とするため</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・地域福祉基金：地域福祉の増進を図る事業の資金に充てるため</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・みどり基金：町に残された緑地を保全するとともに、緑化の推進を図る事業の財源とするため</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・本庁舎建設基金については、令和５年度決算において生じた余剰金の積立て等を行ったことによる増加</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・公共施設整備基金については、取崩しを行ったことによる減少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・町民会館建設基金については、利子収入の積立てを行ったことによる増加</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・地域福祉基金については、寄附金の積立て等を行ったことによる増加</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・みどり基金については、寄附金の積立て等を行ったことによる増加</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・本庁舎建設基金については、本庁舎の今後の整備の方向性を検討しつつ、必要に応じて取崩しを行う。</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・公共施設整備基金については、公共施設等総合管理計画に沿った施設管理に費用を要する見込みであるため、決算余剰金などの積立て</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を可能な限り行っていく。</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・町民会館建設基金については、現状維持を見込んでいる。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・地域福祉基金については、今後の活用に備え、寄附金等の積立てを行っていく。</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・みどり基金については、今後の活用に備え、寄附金等の積立てを行っていく。</a:t>
          </a: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当初予算や補正予算において取崩しを行い、令和５年度決算において歳入では町民税や地方交付税が見込みを上回り、歳出では事業を執行した結果の残として不用額が生じたことによる余剰金の積立てを行ったことで、最終的な積立て額が取崩し額を上回ったため、増加となっ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財政調整基金の残高は、各年度の取崩しを行った状態で標準財政規模の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％程度を維持できるように努める。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近年は、利子収入の増のみとなっている。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現状では、減債基金を活用する償還計画を立てていないため、現状維持を見込んでいる。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神奈川県大磯町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31,757
31,510
17.18
13,094,624
12,457,973
610,932
7,701,262
7,170,173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4.3
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[0.73]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類似団体平均は上回っているものの、全国平均を上回る高齢化率（令和</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７</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年１月１日現在</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35.0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％）であるため、今後は町民税の減少が見込まれる。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また、財政力指数は</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緩やかに減少傾向にある</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ため、</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地域経済の活性化や定住促進を図るとともに町税等の徴収強化に取組み自主財源の確保に努める。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24695</xdr:rowOff>
    </xdr:from>
    <xdr:to>
      <xdr:col>23</xdr:col>
      <xdr:colOff>133350</xdr:colOff>
      <xdr:row>45</xdr:row>
      <xdr:rowOff>114300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368345"/>
          <a:ext cx="0" cy="14612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86377</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114300</xdr:rowOff>
    </xdr:from>
    <xdr:to>
      <xdr:col>24</xdr:col>
      <xdr:colOff>12700</xdr:colOff>
      <xdr:row>45</xdr:row>
      <xdr:rowOff>114300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111072</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24695</xdr:rowOff>
    </xdr:from>
    <xdr:to>
      <xdr:col>24</xdr:col>
      <xdr:colOff>12700</xdr:colOff>
      <xdr:row>37</xdr:row>
      <xdr:rowOff>24695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41</xdr:row>
      <xdr:rowOff>156633</xdr:rowOff>
    </xdr:from>
    <xdr:to>
      <xdr:col>23</xdr:col>
      <xdr:colOff>133350</xdr:colOff>
      <xdr:row>42</xdr:row>
      <xdr:rowOff>11995</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114800" y="7186083"/>
          <a:ext cx="8382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67327</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95250</xdr:rowOff>
    </xdr:from>
    <xdr:to>
      <xdr:col>23</xdr:col>
      <xdr:colOff>184150</xdr:colOff>
      <xdr:row>43</xdr:row>
      <xdr:rowOff>25400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41</xdr:row>
      <xdr:rowOff>103011</xdr:rowOff>
    </xdr:from>
    <xdr:to>
      <xdr:col>19</xdr:col>
      <xdr:colOff>133350</xdr:colOff>
      <xdr:row>41</xdr:row>
      <xdr:rowOff>156633</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132461"/>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81845</xdr:rowOff>
    </xdr:from>
    <xdr:to>
      <xdr:col>19</xdr:col>
      <xdr:colOff>184150</xdr:colOff>
      <xdr:row>43</xdr:row>
      <xdr:rowOff>11995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282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168222</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73691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41</xdr:row>
      <xdr:rowOff>49389</xdr:rowOff>
    </xdr:from>
    <xdr:to>
      <xdr:col>15</xdr:col>
      <xdr:colOff>82550</xdr:colOff>
      <xdr:row>41</xdr:row>
      <xdr:rowOff>103011</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078839"/>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55033</xdr:rowOff>
    </xdr:from>
    <xdr:to>
      <xdr:col>15</xdr:col>
      <xdr:colOff>133350</xdr:colOff>
      <xdr:row>42</xdr:row>
      <xdr:rowOff>156633</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141410</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41</xdr:row>
      <xdr:rowOff>9172</xdr:rowOff>
    </xdr:from>
    <xdr:to>
      <xdr:col>11</xdr:col>
      <xdr:colOff>31750</xdr:colOff>
      <xdr:row>41</xdr:row>
      <xdr:rowOff>49389</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038622"/>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28222</xdr:rowOff>
    </xdr:from>
    <xdr:to>
      <xdr:col>11</xdr:col>
      <xdr:colOff>82550</xdr:colOff>
      <xdr:row>42</xdr:row>
      <xdr:rowOff>129822</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114599</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7315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14817</xdr:rowOff>
    </xdr:from>
    <xdr:to>
      <xdr:col>7</xdr:col>
      <xdr:colOff>31750</xdr:colOff>
      <xdr:row>42</xdr:row>
      <xdr:rowOff>116417</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101194</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132645</xdr:rowOff>
    </xdr:from>
    <xdr:to>
      <xdr:col>23</xdr:col>
      <xdr:colOff>184150</xdr:colOff>
      <xdr:row>42</xdr:row>
      <xdr:rowOff>62795</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16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40</xdr:row>
      <xdr:rowOff>149172</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007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41</xdr:row>
      <xdr:rowOff>105833</xdr:rowOff>
    </xdr:from>
    <xdr:to>
      <xdr:col>19</xdr:col>
      <xdr:colOff>184150</xdr:colOff>
      <xdr:row>42</xdr:row>
      <xdr:rowOff>35983</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46160</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69041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52211</xdr:rowOff>
    </xdr:from>
    <xdr:to>
      <xdr:col>15</xdr:col>
      <xdr:colOff>133350</xdr:colOff>
      <xdr:row>41</xdr:row>
      <xdr:rowOff>153811</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0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163988</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68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40</xdr:row>
      <xdr:rowOff>170039</xdr:rowOff>
    </xdr:from>
    <xdr:to>
      <xdr:col>11</xdr:col>
      <xdr:colOff>82550</xdr:colOff>
      <xdr:row>41</xdr:row>
      <xdr:rowOff>100189</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028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110366</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6796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129822</xdr:rowOff>
    </xdr:from>
    <xdr:to>
      <xdr:col>7</xdr:col>
      <xdr:colOff>31750</xdr:colOff>
      <xdr:row>41</xdr:row>
      <xdr:rowOff>59972</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6987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70149</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6756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[90.8%]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前</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年度よりも</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4.2</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ポイント増加しているが、類似団体平均を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0.5</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ポイント下回っている。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今後も事業の見直しを更に進めるとともに、全ての事務事業の優先度を厳しく点検し、優先度の低い事業については、廃止・縮小を進め経常経費の削減を図る。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2" name="財政構造の弾力性グラフ枠">
          <a:extLst>
            <a:ext uri="{FF2B5EF4-FFF2-40B4-BE49-F238E27FC236}">
              <a16:creationId xmlns:a16="http://schemas.microsoft.com/office/drawing/2014/main" id="{00000000-0008-0000-0300-00007A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21907</xdr:rowOff>
    </xdr:from>
    <xdr:to>
      <xdr:col>23</xdr:col>
      <xdr:colOff>133350</xdr:colOff>
      <xdr:row>66</xdr:row>
      <xdr:rowOff>142875</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flipV="1">
          <a:off x="4953000" y="10137457"/>
          <a:ext cx="0" cy="13211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114952</xdr:rowOff>
    </xdr:from>
    <xdr:ext cx="762000" cy="259045"/>
    <xdr:sp macro="" textlink="">
      <xdr:nvSpPr>
        <xdr:cNvPr id="124" name="財政構造の弾力性最小値テキスト">
          <a:extLst>
            <a:ext uri="{FF2B5EF4-FFF2-40B4-BE49-F238E27FC236}">
              <a16:creationId xmlns:a16="http://schemas.microsoft.com/office/drawing/2014/main" id="{00000000-0008-0000-0300-00007C000000}"/>
            </a:ext>
          </a:extLst>
        </xdr:cNvPr>
        <xdr:cNvSpPr txBox="1"/>
      </xdr:nvSpPr>
      <xdr:spPr>
        <a:xfrm>
          <a:off x="5041900" y="11430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142875</xdr:rowOff>
    </xdr:from>
    <xdr:to>
      <xdr:col>24</xdr:col>
      <xdr:colOff>12700</xdr:colOff>
      <xdr:row>66</xdr:row>
      <xdr:rowOff>142875</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864100" y="11458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108284</xdr:rowOff>
    </xdr:from>
    <xdr:ext cx="762000" cy="259045"/>
    <xdr:sp macro="" textlink="">
      <xdr:nvSpPr>
        <xdr:cNvPr id="126" name="財政構造の弾力性最大値テキスト">
          <a:extLst>
            <a:ext uri="{FF2B5EF4-FFF2-40B4-BE49-F238E27FC236}">
              <a16:creationId xmlns:a16="http://schemas.microsoft.com/office/drawing/2014/main" id="{00000000-0008-0000-0300-00007E000000}"/>
            </a:ext>
          </a:extLst>
        </xdr:cNvPr>
        <xdr:cNvSpPr txBox="1"/>
      </xdr:nvSpPr>
      <xdr:spPr>
        <a:xfrm>
          <a:off x="5041900" y="9880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21907</xdr:rowOff>
    </xdr:from>
    <xdr:to>
      <xdr:col>24</xdr:col>
      <xdr:colOff>12700</xdr:colOff>
      <xdr:row>59</xdr:row>
      <xdr:rowOff>21907</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0137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61</xdr:row>
      <xdr:rowOff>131445</xdr:rowOff>
    </xdr:from>
    <xdr:to>
      <xdr:col>23</xdr:col>
      <xdr:colOff>133350</xdr:colOff>
      <xdr:row>63</xdr:row>
      <xdr:rowOff>41910</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114800" y="10589895"/>
          <a:ext cx="838200" cy="253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164799</xdr:rowOff>
    </xdr:from>
    <xdr:ext cx="762000" cy="259045"/>
    <xdr:sp macro="" textlink="">
      <xdr:nvSpPr>
        <xdr:cNvPr id="129" name="財政構造の弾力性平均値テキスト">
          <a:extLst>
            <a:ext uri="{FF2B5EF4-FFF2-40B4-BE49-F238E27FC236}">
              <a16:creationId xmlns:a16="http://schemas.microsoft.com/office/drawing/2014/main" id="{00000000-0008-0000-0300-000081000000}"/>
            </a:ext>
          </a:extLst>
        </xdr:cNvPr>
        <xdr:cNvSpPr txBox="1"/>
      </xdr:nvSpPr>
      <xdr:spPr>
        <a:xfrm>
          <a:off x="5041900" y="107946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21272</xdr:rowOff>
    </xdr:from>
    <xdr:to>
      <xdr:col>23</xdr:col>
      <xdr:colOff>184150</xdr:colOff>
      <xdr:row>63</xdr:row>
      <xdr:rowOff>122872</xdr:rowOff>
    </xdr:to>
    <xdr:sp macro=""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902200" y="1082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61</xdr:row>
      <xdr:rowOff>59055</xdr:rowOff>
    </xdr:from>
    <xdr:to>
      <xdr:col>19</xdr:col>
      <xdr:colOff>133350</xdr:colOff>
      <xdr:row>61</xdr:row>
      <xdr:rowOff>131445</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3225800" y="10517505"/>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9207</xdr:rowOff>
    </xdr:from>
    <xdr:to>
      <xdr:col>19</xdr:col>
      <xdr:colOff>184150</xdr:colOff>
      <xdr:row>63</xdr:row>
      <xdr:rowOff>110807</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064000" y="1081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95584</xdr:rowOff>
    </xdr:from>
    <xdr:ext cx="736600" cy="259045"/>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3733800" y="10896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60</xdr:row>
      <xdr:rowOff>43497</xdr:rowOff>
    </xdr:from>
    <xdr:to>
      <xdr:col>15</xdr:col>
      <xdr:colOff>82550</xdr:colOff>
      <xdr:row>61</xdr:row>
      <xdr:rowOff>59055</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2336800" y="10330497"/>
          <a:ext cx="889000" cy="187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72072</xdr:rowOff>
    </xdr:from>
    <xdr:to>
      <xdr:col>15</xdr:col>
      <xdr:colOff>133350</xdr:colOff>
      <xdr:row>63</xdr:row>
      <xdr:rowOff>2222</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3175000" y="10701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158449</xdr:rowOff>
    </xdr:from>
    <xdr:ext cx="7620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2844800" y="10788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60</xdr:row>
      <xdr:rowOff>43497</xdr:rowOff>
    </xdr:from>
    <xdr:to>
      <xdr:col>11</xdr:col>
      <xdr:colOff>31750</xdr:colOff>
      <xdr:row>62</xdr:row>
      <xdr:rowOff>20320</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1447800" y="10330497"/>
          <a:ext cx="889000" cy="319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2222</xdr:rowOff>
    </xdr:from>
    <xdr:to>
      <xdr:col>11</xdr:col>
      <xdr:colOff>82550</xdr:colOff>
      <xdr:row>61</xdr:row>
      <xdr:rowOff>103822</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286000" y="10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88599</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955800" y="1054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150495</xdr:rowOff>
    </xdr:from>
    <xdr:to>
      <xdr:col>7</xdr:col>
      <xdr:colOff>31750</xdr:colOff>
      <xdr:row>63</xdr:row>
      <xdr:rowOff>80645</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397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65422</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066800" y="10866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162560</xdr:rowOff>
    </xdr:from>
    <xdr:to>
      <xdr:col>23</xdr:col>
      <xdr:colOff>184150</xdr:colOff>
      <xdr:row>63</xdr:row>
      <xdr:rowOff>92710</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4902200" y="1079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62</xdr:row>
      <xdr:rowOff>7637</xdr:rowOff>
    </xdr:from>
    <xdr:ext cx="762000" cy="259045"/>
    <xdr:sp macro="" textlink="">
      <xdr:nvSpPr>
        <xdr:cNvPr id="148" name="財政構造の弾力性該当値テキスト">
          <a:extLst>
            <a:ext uri="{FF2B5EF4-FFF2-40B4-BE49-F238E27FC236}">
              <a16:creationId xmlns:a16="http://schemas.microsoft.com/office/drawing/2014/main" id="{00000000-0008-0000-0300-000094000000}"/>
            </a:ext>
          </a:extLst>
        </xdr:cNvPr>
        <xdr:cNvSpPr txBox="1"/>
      </xdr:nvSpPr>
      <xdr:spPr>
        <a:xfrm>
          <a:off x="5041900" y="1063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61</xdr:row>
      <xdr:rowOff>80645</xdr:rowOff>
    </xdr:from>
    <xdr:to>
      <xdr:col>19</xdr:col>
      <xdr:colOff>184150</xdr:colOff>
      <xdr:row>62</xdr:row>
      <xdr:rowOff>10795</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064000" y="1053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20972</xdr:rowOff>
    </xdr:from>
    <xdr:ext cx="7366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733800" y="10307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61</xdr:row>
      <xdr:rowOff>8255</xdr:rowOff>
    </xdr:from>
    <xdr:to>
      <xdr:col>15</xdr:col>
      <xdr:colOff>133350</xdr:colOff>
      <xdr:row>61</xdr:row>
      <xdr:rowOff>109855</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3175000" y="10466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59</xdr:row>
      <xdr:rowOff>120032</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844800" y="10235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59</xdr:row>
      <xdr:rowOff>164147</xdr:rowOff>
    </xdr:from>
    <xdr:to>
      <xdr:col>11</xdr:col>
      <xdr:colOff>82550</xdr:colOff>
      <xdr:row>60</xdr:row>
      <xdr:rowOff>94297</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2286000" y="10279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58</xdr:row>
      <xdr:rowOff>104474</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955800" y="10048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140970</xdr:rowOff>
    </xdr:from>
    <xdr:to>
      <xdr:col>7</xdr:col>
      <xdr:colOff>31750</xdr:colOff>
      <xdr:row>62</xdr:row>
      <xdr:rowOff>71120</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1397000" y="1059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81297</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066800" y="1036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[144,124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157,018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給与改定による</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一般職給</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の増や、</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会計年度任用職員</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に係る勤勉手当の支給開始による</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増</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等の影響を受け、</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人件費</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は</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増</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加している。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物件費については、近年の物価高騰等の影響を受け増加しており、人件費・物件費どちらも増加したため、全体では</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前年度を</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上</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回っている。</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類似団体平均と比較しても下回ってはいるものの、今後も事業の見直しなどによりコストの削減に努める。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3</xdr:col>
      <xdr:colOff>95250</xdr:colOff>
      <xdr:row>77</xdr:row>
      <xdr:rowOff>6350</xdr:rowOff>
    </xdr:from>
    <xdr:ext cx="349839" cy="225703"/>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120650</xdr:rowOff>
    </xdr:from>
    <xdr:to>
      <xdr:col>27</xdr:col>
      <xdr:colOff>184150</xdr:colOff>
      <xdr:row>88</xdr:row>
      <xdr:rowOff>120650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81</xdr:row>
      <xdr:rowOff>114300</xdr:rowOff>
    </xdr:from>
    <xdr:to>
      <xdr:col>27</xdr:col>
      <xdr:colOff>184150</xdr:colOff>
      <xdr:row>81</xdr:row>
      <xdr:rowOff>114300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1" name="人件費・物件費等の状況グラフ枠">
          <a:extLst>
            <a:ext uri="{FF2B5EF4-FFF2-40B4-BE49-F238E27FC236}">
              <a16:creationId xmlns:a16="http://schemas.microsoft.com/office/drawing/2014/main" id="{00000000-0008-0000-0300-0000B5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146935</xdr:rowOff>
    </xdr:from>
    <xdr:to>
      <xdr:col>23</xdr:col>
      <xdr:colOff>133350</xdr:colOff>
      <xdr:row>88</xdr:row>
      <xdr:rowOff>169224</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flipV="1">
          <a:off x="4953000" y="14034385"/>
          <a:ext cx="0" cy="12224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141301</xdr:rowOff>
    </xdr:from>
    <xdr:ext cx="762000" cy="259045"/>
    <xdr:sp macro="" textlink="">
      <xdr:nvSpPr>
        <xdr:cNvPr id="183" name="人件費・物件費等の状況最小値テキスト">
          <a:extLst>
            <a:ext uri="{FF2B5EF4-FFF2-40B4-BE49-F238E27FC236}">
              <a16:creationId xmlns:a16="http://schemas.microsoft.com/office/drawing/2014/main" id="{00000000-0008-0000-0300-0000B7000000}"/>
            </a:ext>
          </a:extLst>
        </xdr:cNvPr>
        <xdr:cNvSpPr txBox="1"/>
      </xdr:nvSpPr>
      <xdr:spPr>
        <a:xfrm>
          <a:off x="5041900" y="1522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308,052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169224</xdr:rowOff>
    </xdr:from>
    <xdr:to>
      <xdr:col>24</xdr:col>
      <xdr:colOff>12700</xdr:colOff>
      <xdr:row>88</xdr:row>
      <xdr:rowOff>169224</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4864100" y="152568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61862</xdr:rowOff>
    </xdr:from>
    <xdr:ext cx="762000" cy="259045"/>
    <xdr:sp macro="" textlink="">
      <xdr:nvSpPr>
        <xdr:cNvPr id="185" name="人件費・物件費等の状況最大値テキスト">
          <a:extLst>
            <a:ext uri="{FF2B5EF4-FFF2-40B4-BE49-F238E27FC236}">
              <a16:creationId xmlns:a16="http://schemas.microsoft.com/office/drawing/2014/main" id="{00000000-0008-0000-0300-0000B9000000}"/>
            </a:ext>
          </a:extLst>
        </xdr:cNvPr>
        <xdr:cNvSpPr txBox="1"/>
      </xdr:nvSpPr>
      <xdr:spPr>
        <a:xfrm>
          <a:off x="5041900" y="13777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105,410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146935</xdr:rowOff>
    </xdr:from>
    <xdr:to>
      <xdr:col>24</xdr:col>
      <xdr:colOff>12700</xdr:colOff>
      <xdr:row>81</xdr:row>
      <xdr:rowOff>146935</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4864100" y="14034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160612</xdr:rowOff>
    </xdr:from>
    <xdr:to>
      <xdr:col>23</xdr:col>
      <xdr:colOff>133350</xdr:colOff>
      <xdr:row>83</xdr:row>
      <xdr:rowOff>37578</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4114800" y="14219512"/>
          <a:ext cx="838200" cy="48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149319</xdr:rowOff>
    </xdr:from>
    <xdr:ext cx="762000" cy="259045"/>
    <xdr:sp macro="" textlink="">
      <xdr:nvSpPr>
        <xdr:cNvPr id="188" name="人件費・物件費等の状況平均値テキスト">
          <a:extLst>
            <a:ext uri="{FF2B5EF4-FFF2-40B4-BE49-F238E27FC236}">
              <a16:creationId xmlns:a16="http://schemas.microsoft.com/office/drawing/2014/main" id="{00000000-0008-0000-0300-0000BC000000}"/>
            </a:ext>
          </a:extLst>
        </xdr:cNvPr>
        <xdr:cNvSpPr txBox="1"/>
      </xdr:nvSpPr>
      <xdr:spPr>
        <a:xfrm>
          <a:off x="5041900" y="142082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5792</xdr:rowOff>
    </xdr:from>
    <xdr:to>
      <xdr:col>23</xdr:col>
      <xdr:colOff>184150</xdr:colOff>
      <xdr:row>83</xdr:row>
      <xdr:rowOff>107392</xdr:rowOff>
    </xdr:to>
    <xdr:sp macro="" textlink="">
      <xdr:nvSpPr>
        <xdr:cNvPr id="189" name="フローチャート: 判断 188">
          <a:extLst>
            <a:ext uri="{FF2B5EF4-FFF2-40B4-BE49-F238E27FC236}">
              <a16:creationId xmlns:a16="http://schemas.microsoft.com/office/drawing/2014/main" id="{00000000-0008-0000-0300-0000BD000000}"/>
            </a:ext>
          </a:extLst>
        </xdr:cNvPr>
        <xdr:cNvSpPr/>
      </xdr:nvSpPr>
      <xdr:spPr>
        <a:xfrm>
          <a:off x="4902200" y="14236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160612</xdr:rowOff>
    </xdr:from>
    <xdr:to>
      <xdr:col>19</xdr:col>
      <xdr:colOff>133350</xdr:colOff>
      <xdr:row>83</xdr:row>
      <xdr:rowOff>6136</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3225800" y="14219512"/>
          <a:ext cx="889000" cy="169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135075</xdr:rowOff>
    </xdr:from>
    <xdr:to>
      <xdr:col>19</xdr:col>
      <xdr:colOff>184150</xdr:colOff>
      <xdr:row>83</xdr:row>
      <xdr:rowOff>65225</xdr:rowOff>
    </xdr:to>
    <xdr:sp macro="" textlink="">
      <xdr:nvSpPr>
        <xdr:cNvPr id="191" name="フローチャート: 判断 190">
          <a:extLst>
            <a:ext uri="{FF2B5EF4-FFF2-40B4-BE49-F238E27FC236}">
              <a16:creationId xmlns:a16="http://schemas.microsoft.com/office/drawing/2014/main" id="{00000000-0008-0000-0300-0000BF000000}"/>
            </a:ext>
          </a:extLst>
        </xdr:cNvPr>
        <xdr:cNvSpPr/>
      </xdr:nvSpPr>
      <xdr:spPr>
        <a:xfrm>
          <a:off x="4064000" y="14193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50002</xdr:rowOff>
    </xdr:from>
    <xdr:ext cx="736600" cy="259045"/>
    <xdr:sp macro="" textlink="">
      <xdr:nvSpPr>
        <xdr:cNvPr id="192" name="テキスト ボックス 191">
          <a:extLst>
            <a:ext uri="{FF2B5EF4-FFF2-40B4-BE49-F238E27FC236}">
              <a16:creationId xmlns:a16="http://schemas.microsoft.com/office/drawing/2014/main" id="{00000000-0008-0000-0300-0000C0000000}"/>
            </a:ext>
          </a:extLst>
        </xdr:cNvPr>
        <xdr:cNvSpPr txBox="1"/>
      </xdr:nvSpPr>
      <xdr:spPr>
        <a:xfrm>
          <a:off x="3733800" y="142803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120351</xdr:rowOff>
    </xdr:from>
    <xdr:to>
      <xdr:col>15</xdr:col>
      <xdr:colOff>82550</xdr:colOff>
      <xdr:row>83</xdr:row>
      <xdr:rowOff>6136</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2336800" y="14179251"/>
          <a:ext cx="889000" cy="5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136348</xdr:rowOff>
    </xdr:from>
    <xdr:to>
      <xdr:col>15</xdr:col>
      <xdr:colOff>133350</xdr:colOff>
      <xdr:row>83</xdr:row>
      <xdr:rowOff>66498</xdr:rowOff>
    </xdr:to>
    <xdr:sp macro="" textlink="">
      <xdr:nvSpPr>
        <xdr:cNvPr id="194" name="フローチャート: 判断 193">
          <a:extLst>
            <a:ext uri="{FF2B5EF4-FFF2-40B4-BE49-F238E27FC236}">
              <a16:creationId xmlns:a16="http://schemas.microsoft.com/office/drawing/2014/main" id="{00000000-0008-0000-0300-0000C2000000}"/>
            </a:ext>
          </a:extLst>
        </xdr:cNvPr>
        <xdr:cNvSpPr/>
      </xdr:nvSpPr>
      <xdr:spPr>
        <a:xfrm>
          <a:off x="3175000" y="1419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51275</xdr:rowOff>
    </xdr:from>
    <xdr:ext cx="762000" cy="259045"/>
    <xdr:sp macro="" textlink="">
      <xdr:nvSpPr>
        <xdr:cNvPr id="195" name="テキスト ボックス 194">
          <a:extLst>
            <a:ext uri="{FF2B5EF4-FFF2-40B4-BE49-F238E27FC236}">
              <a16:creationId xmlns:a16="http://schemas.microsoft.com/office/drawing/2014/main" id="{00000000-0008-0000-0300-0000C3000000}"/>
            </a:ext>
          </a:extLst>
        </xdr:cNvPr>
        <xdr:cNvSpPr txBox="1"/>
      </xdr:nvSpPr>
      <xdr:spPr>
        <a:xfrm>
          <a:off x="2844800" y="1428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88004</xdr:rowOff>
    </xdr:from>
    <xdr:to>
      <xdr:col>11</xdr:col>
      <xdr:colOff>31750</xdr:colOff>
      <xdr:row>82</xdr:row>
      <xdr:rowOff>120351</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1447800" y="14146904"/>
          <a:ext cx="889000" cy="32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103290</xdr:rowOff>
    </xdr:from>
    <xdr:to>
      <xdr:col>11</xdr:col>
      <xdr:colOff>82550</xdr:colOff>
      <xdr:row>83</xdr:row>
      <xdr:rowOff>33440</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2286000" y="14162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18217</xdr:rowOff>
    </xdr:from>
    <xdr:ext cx="7620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1955800" y="14248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60393</xdr:rowOff>
    </xdr:from>
    <xdr:to>
      <xdr:col>7</xdr:col>
      <xdr:colOff>31750</xdr:colOff>
      <xdr:row>82</xdr:row>
      <xdr:rowOff>161993</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1397000" y="14119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146770</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1066800" y="14205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158228</xdr:rowOff>
    </xdr:from>
    <xdr:to>
      <xdr:col>23</xdr:col>
      <xdr:colOff>184150</xdr:colOff>
      <xdr:row>83</xdr:row>
      <xdr:rowOff>88378</xdr:rowOff>
    </xdr:to>
    <xdr:sp macro="" textlink="">
      <xdr:nvSpPr>
        <xdr:cNvPr id="206" name="楕円 205">
          <a:extLst>
            <a:ext uri="{FF2B5EF4-FFF2-40B4-BE49-F238E27FC236}">
              <a16:creationId xmlns:a16="http://schemas.microsoft.com/office/drawing/2014/main" id="{00000000-0008-0000-0300-0000CE000000}"/>
            </a:ext>
          </a:extLst>
        </xdr:cNvPr>
        <xdr:cNvSpPr/>
      </xdr:nvSpPr>
      <xdr:spPr>
        <a:xfrm>
          <a:off x="4902200" y="1421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3305</xdr:rowOff>
    </xdr:from>
    <xdr:ext cx="762000" cy="259045"/>
    <xdr:sp macro="" textlink="">
      <xdr:nvSpPr>
        <xdr:cNvPr id="207" name="人件費・物件費等の状況該当値テキスト">
          <a:extLst>
            <a:ext uri="{FF2B5EF4-FFF2-40B4-BE49-F238E27FC236}">
              <a16:creationId xmlns:a16="http://schemas.microsoft.com/office/drawing/2014/main" id="{00000000-0008-0000-0300-0000CF000000}"/>
            </a:ext>
          </a:extLst>
        </xdr:cNvPr>
        <xdr:cNvSpPr txBox="1"/>
      </xdr:nvSpPr>
      <xdr:spPr>
        <a:xfrm>
          <a:off x="5041900" y="1406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144,124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109812</xdr:rowOff>
    </xdr:from>
    <xdr:to>
      <xdr:col>19</xdr:col>
      <xdr:colOff>184150</xdr:colOff>
      <xdr:row>83</xdr:row>
      <xdr:rowOff>39962</xdr:rowOff>
    </xdr:to>
    <xdr:sp macro="" textlink="">
      <xdr:nvSpPr>
        <xdr:cNvPr id="208" name="楕円 207">
          <a:extLst>
            <a:ext uri="{FF2B5EF4-FFF2-40B4-BE49-F238E27FC236}">
              <a16:creationId xmlns:a16="http://schemas.microsoft.com/office/drawing/2014/main" id="{00000000-0008-0000-0300-0000D0000000}"/>
            </a:ext>
          </a:extLst>
        </xdr:cNvPr>
        <xdr:cNvSpPr/>
      </xdr:nvSpPr>
      <xdr:spPr>
        <a:xfrm>
          <a:off x="4064000" y="14168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50139</xdr:rowOff>
    </xdr:from>
    <xdr:ext cx="7366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733800" y="139375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126786</xdr:rowOff>
    </xdr:from>
    <xdr:to>
      <xdr:col>15</xdr:col>
      <xdr:colOff>133350</xdr:colOff>
      <xdr:row>83</xdr:row>
      <xdr:rowOff>56936</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3175000" y="14185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67113</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2844800" y="1395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69551</xdr:rowOff>
    </xdr:from>
    <xdr:to>
      <xdr:col>11</xdr:col>
      <xdr:colOff>82550</xdr:colOff>
      <xdr:row>82</xdr:row>
      <xdr:rowOff>171151</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2286000" y="14128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9878</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955800" y="13897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37204</xdr:rowOff>
    </xdr:from>
    <xdr:to>
      <xdr:col>7</xdr:col>
      <xdr:colOff>31750</xdr:colOff>
      <xdr:row>82</xdr:row>
      <xdr:rowOff>138804</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1397000" y="1409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148981</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066800" y="1386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16" name="正方形/長方形 215">
          <a:extLst>
            <a:ext uri="{FF2B5EF4-FFF2-40B4-BE49-F238E27FC236}">
              <a16:creationId xmlns:a16="http://schemas.microsoft.com/office/drawing/2014/main" id="{00000000-0008-0000-0300-0000D8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19" name="正方形/長方形 218">
          <a:extLst>
            <a:ext uri="{FF2B5EF4-FFF2-40B4-BE49-F238E27FC236}">
              <a16:creationId xmlns:a16="http://schemas.microsoft.com/office/drawing/2014/main" id="{00000000-0008-0000-0300-0000DB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給与</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改定</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などにより、前年</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度</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よりも</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2.7</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ポイント増加した。</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今後も給与水準の適正化に努めるとともに、人事評価制度や職員研修などによる職員の資質向上に努める。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29" name="直線コネクタ 228">
          <a:extLst>
            <a:ext uri="{FF2B5EF4-FFF2-40B4-BE49-F238E27FC236}">
              <a16:creationId xmlns:a16="http://schemas.microsoft.com/office/drawing/2014/main" id="{00000000-0008-0000-0300-0000E5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5" name="給与水準   （国との比較）グラフ枠">
          <a:extLst>
            <a:ext uri="{FF2B5EF4-FFF2-40B4-BE49-F238E27FC236}">
              <a16:creationId xmlns:a16="http://schemas.microsoft.com/office/drawing/2014/main" id="{00000000-0008-0000-0300-0000F5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45357</xdr:rowOff>
    </xdr:from>
    <xdr:to>
      <xdr:col>81</xdr:col>
      <xdr:colOff>44450</xdr:colOff>
      <xdr:row>89</xdr:row>
      <xdr:rowOff>138793</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flipV="1">
          <a:off x="17018000" y="13932807"/>
          <a:ext cx="0" cy="146503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110870</xdr:rowOff>
    </xdr:from>
    <xdr:ext cx="762000" cy="259045"/>
    <xdr:sp macro="" textlink="">
      <xdr:nvSpPr>
        <xdr:cNvPr id="247" name="給与水準   （国との比較）最小値テキスト">
          <a:extLst>
            <a:ext uri="{FF2B5EF4-FFF2-40B4-BE49-F238E27FC236}">
              <a16:creationId xmlns:a16="http://schemas.microsoft.com/office/drawing/2014/main" id="{00000000-0008-0000-0300-0000F7000000}"/>
            </a:ext>
          </a:extLst>
        </xdr:cNvPr>
        <xdr:cNvSpPr txBox="1"/>
      </xdr:nvSpPr>
      <xdr:spPr>
        <a:xfrm>
          <a:off x="17106900" y="1536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138793</xdr:rowOff>
    </xdr:from>
    <xdr:to>
      <xdr:col>81</xdr:col>
      <xdr:colOff>133350</xdr:colOff>
      <xdr:row>89</xdr:row>
      <xdr:rowOff>138793</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6929100" y="1539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131734</xdr:rowOff>
    </xdr:from>
    <xdr:ext cx="762000" cy="259045"/>
    <xdr:sp macro="" textlink="">
      <xdr:nvSpPr>
        <xdr:cNvPr id="249" name="給与水準   （国との比較）最大値テキスト">
          <a:extLst>
            <a:ext uri="{FF2B5EF4-FFF2-40B4-BE49-F238E27FC236}">
              <a16:creationId xmlns:a16="http://schemas.microsoft.com/office/drawing/2014/main" id="{00000000-0008-0000-0300-0000F9000000}"/>
            </a:ext>
          </a:extLst>
        </xdr:cNvPr>
        <xdr:cNvSpPr txBox="1"/>
      </xdr:nvSpPr>
      <xdr:spPr>
        <a:xfrm>
          <a:off x="17106900" y="1367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45357</xdr:rowOff>
    </xdr:from>
    <xdr:to>
      <xdr:col>81</xdr:col>
      <xdr:colOff>133350</xdr:colOff>
      <xdr:row>81</xdr:row>
      <xdr:rowOff>45357</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6929100" y="13932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48079</xdr:rowOff>
    </xdr:from>
    <xdr:to>
      <xdr:col>81</xdr:col>
      <xdr:colOff>44450</xdr:colOff>
      <xdr:row>86</xdr:row>
      <xdr:rowOff>170543</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6179800" y="14449879"/>
          <a:ext cx="838200" cy="465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168927</xdr:rowOff>
    </xdr:from>
    <xdr:ext cx="762000" cy="259045"/>
    <xdr:sp macro="" textlink="">
      <xdr:nvSpPr>
        <xdr:cNvPr id="252" name="給与水準   （国との比較）平均値テキスト">
          <a:extLst>
            <a:ext uri="{FF2B5EF4-FFF2-40B4-BE49-F238E27FC236}">
              <a16:creationId xmlns:a16="http://schemas.microsoft.com/office/drawing/2014/main" id="{00000000-0008-0000-0300-0000FC000000}"/>
            </a:ext>
          </a:extLst>
        </xdr:cNvPr>
        <xdr:cNvSpPr txBox="1"/>
      </xdr:nvSpPr>
      <xdr:spPr>
        <a:xfrm>
          <a:off x="17106900" y="1439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152400</xdr:rowOff>
    </xdr:from>
    <xdr:to>
      <xdr:col>81</xdr:col>
      <xdr:colOff>95250</xdr:colOff>
      <xdr:row>85</xdr:row>
      <xdr:rowOff>82550</xdr:rowOff>
    </xdr:to>
    <xdr:sp macro="" textlink="">
      <xdr:nvSpPr>
        <xdr:cNvPr id="253" name="フローチャート: 判断 252">
          <a:extLst>
            <a:ext uri="{FF2B5EF4-FFF2-40B4-BE49-F238E27FC236}">
              <a16:creationId xmlns:a16="http://schemas.microsoft.com/office/drawing/2014/main" id="{00000000-0008-0000-0300-0000FD000000}"/>
            </a:ext>
          </a:extLst>
        </xdr:cNvPr>
        <xdr:cNvSpPr/>
      </xdr:nvSpPr>
      <xdr:spPr>
        <a:xfrm>
          <a:off x="169672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83</xdr:row>
      <xdr:rowOff>150586</xdr:rowOff>
    </xdr:from>
    <xdr:to>
      <xdr:col>77</xdr:col>
      <xdr:colOff>44450</xdr:colOff>
      <xdr:row>84</xdr:row>
      <xdr:rowOff>48079</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5290800" y="14380936"/>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135164</xdr:rowOff>
    </xdr:from>
    <xdr:to>
      <xdr:col>77</xdr:col>
      <xdr:colOff>95250</xdr:colOff>
      <xdr:row>85</xdr:row>
      <xdr:rowOff>65314</xdr:rowOff>
    </xdr:to>
    <xdr:sp macro="" textlink="">
      <xdr:nvSpPr>
        <xdr:cNvPr id="255" name="フローチャート: 判断 254">
          <a:extLst>
            <a:ext uri="{FF2B5EF4-FFF2-40B4-BE49-F238E27FC236}">
              <a16:creationId xmlns:a16="http://schemas.microsoft.com/office/drawing/2014/main" id="{00000000-0008-0000-0300-0000FF000000}"/>
            </a:ext>
          </a:extLst>
        </xdr:cNvPr>
        <xdr:cNvSpPr/>
      </xdr:nvSpPr>
      <xdr:spPr>
        <a:xfrm>
          <a:off x="16129000" y="14536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50091</xdr:rowOff>
    </xdr:from>
    <xdr:ext cx="736600" cy="259045"/>
    <xdr:sp macro="" textlink="">
      <xdr:nvSpPr>
        <xdr:cNvPr id="256" name="テキスト ボックス 255">
          <a:extLst>
            <a:ext uri="{FF2B5EF4-FFF2-40B4-BE49-F238E27FC236}">
              <a16:creationId xmlns:a16="http://schemas.microsoft.com/office/drawing/2014/main" id="{00000000-0008-0000-0300-000000010000}"/>
            </a:ext>
          </a:extLst>
        </xdr:cNvPr>
        <xdr:cNvSpPr txBox="1"/>
      </xdr:nvSpPr>
      <xdr:spPr>
        <a:xfrm>
          <a:off x="15798800" y="146233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82</xdr:row>
      <xdr:rowOff>115207</xdr:rowOff>
    </xdr:from>
    <xdr:to>
      <xdr:col>72</xdr:col>
      <xdr:colOff>203200</xdr:colOff>
      <xdr:row>83</xdr:row>
      <xdr:rowOff>150586</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4401800" y="14174107"/>
          <a:ext cx="8890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152400</xdr:rowOff>
    </xdr:from>
    <xdr:to>
      <xdr:col>73</xdr:col>
      <xdr:colOff>44450</xdr:colOff>
      <xdr:row>85</xdr:row>
      <xdr:rowOff>82550</xdr:rowOff>
    </xdr:to>
    <xdr:sp macro="" textlink="">
      <xdr:nvSpPr>
        <xdr:cNvPr id="258" name="フローチャート: 判断 257">
          <a:extLst>
            <a:ext uri="{FF2B5EF4-FFF2-40B4-BE49-F238E27FC236}">
              <a16:creationId xmlns:a16="http://schemas.microsoft.com/office/drawing/2014/main" id="{00000000-0008-0000-0300-000002010000}"/>
            </a:ext>
          </a:extLst>
        </xdr:cNvPr>
        <xdr:cNvSpPr/>
      </xdr:nvSpPr>
      <xdr:spPr>
        <a:xfrm>
          <a:off x="15240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67327</xdr:rowOff>
    </xdr:from>
    <xdr:ext cx="762000" cy="259045"/>
    <xdr:sp macro="" textlink="">
      <xdr:nvSpPr>
        <xdr:cNvPr id="259" name="テキスト ボックス 258">
          <a:extLst>
            <a:ext uri="{FF2B5EF4-FFF2-40B4-BE49-F238E27FC236}">
              <a16:creationId xmlns:a16="http://schemas.microsoft.com/office/drawing/2014/main" id="{00000000-0008-0000-0300-000003010000}"/>
            </a:ext>
          </a:extLst>
        </xdr:cNvPr>
        <xdr:cNvSpPr txBox="1"/>
      </xdr:nvSpPr>
      <xdr:spPr>
        <a:xfrm>
          <a:off x="14909800" y="1464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82</xdr:row>
      <xdr:rowOff>115207</xdr:rowOff>
    </xdr:from>
    <xdr:to>
      <xdr:col>68</xdr:col>
      <xdr:colOff>152400</xdr:colOff>
      <xdr:row>87</xdr:row>
      <xdr:rowOff>85271</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13512800" y="14174107"/>
          <a:ext cx="889000" cy="827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169636</xdr:rowOff>
    </xdr:from>
    <xdr:to>
      <xdr:col>68</xdr:col>
      <xdr:colOff>203200</xdr:colOff>
      <xdr:row>85</xdr:row>
      <xdr:rowOff>99786</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4351000" y="1457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84563</xdr:rowOff>
    </xdr:from>
    <xdr:ext cx="7620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4020800" y="14657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49893</xdr:rowOff>
    </xdr:from>
    <xdr:to>
      <xdr:col>64</xdr:col>
      <xdr:colOff>152400</xdr:colOff>
      <xdr:row>85</xdr:row>
      <xdr:rowOff>151493</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34620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161670</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3131800" y="1439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119743</xdr:rowOff>
    </xdr:from>
    <xdr:to>
      <xdr:col>81</xdr:col>
      <xdr:colOff>95250</xdr:colOff>
      <xdr:row>87</xdr:row>
      <xdr:rowOff>49893</xdr:rowOff>
    </xdr:to>
    <xdr:sp macro="" textlink="">
      <xdr:nvSpPr>
        <xdr:cNvPr id="270" name="楕円 269">
          <a:extLst>
            <a:ext uri="{FF2B5EF4-FFF2-40B4-BE49-F238E27FC236}">
              <a16:creationId xmlns:a16="http://schemas.microsoft.com/office/drawing/2014/main" id="{00000000-0008-0000-0300-00000E010000}"/>
            </a:ext>
          </a:extLst>
        </xdr:cNvPr>
        <xdr:cNvSpPr/>
      </xdr:nvSpPr>
      <xdr:spPr>
        <a:xfrm>
          <a:off x="16967200" y="1486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91820</xdr:rowOff>
    </xdr:from>
    <xdr:ext cx="762000" cy="259045"/>
    <xdr:sp macro="" textlink="">
      <xdr:nvSpPr>
        <xdr:cNvPr id="271" name="給与水準   （国との比較）該当値テキスト">
          <a:extLst>
            <a:ext uri="{FF2B5EF4-FFF2-40B4-BE49-F238E27FC236}">
              <a16:creationId xmlns:a16="http://schemas.microsoft.com/office/drawing/2014/main" id="{00000000-0008-0000-0300-00000F010000}"/>
            </a:ext>
          </a:extLst>
        </xdr:cNvPr>
        <xdr:cNvSpPr txBox="1"/>
      </xdr:nvSpPr>
      <xdr:spPr>
        <a:xfrm>
          <a:off x="17106900" y="1483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83</xdr:row>
      <xdr:rowOff>168729</xdr:rowOff>
    </xdr:from>
    <xdr:to>
      <xdr:col>77</xdr:col>
      <xdr:colOff>95250</xdr:colOff>
      <xdr:row>84</xdr:row>
      <xdr:rowOff>98879</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6129000" y="14399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109056</xdr:rowOff>
    </xdr:from>
    <xdr:ext cx="7366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798800" y="141679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83</xdr:row>
      <xdr:rowOff>99786</xdr:rowOff>
    </xdr:from>
    <xdr:to>
      <xdr:col>73</xdr:col>
      <xdr:colOff>44450</xdr:colOff>
      <xdr:row>84</xdr:row>
      <xdr:rowOff>29936</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5240000" y="14330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40113</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909800" y="14099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82</xdr:row>
      <xdr:rowOff>64407</xdr:rowOff>
    </xdr:from>
    <xdr:to>
      <xdr:col>68</xdr:col>
      <xdr:colOff>203200</xdr:colOff>
      <xdr:row>82</xdr:row>
      <xdr:rowOff>166007</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4351000" y="14123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81</xdr:row>
      <xdr:rowOff>4734</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4020800" y="13892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34471</xdr:rowOff>
    </xdr:from>
    <xdr:to>
      <xdr:col>64</xdr:col>
      <xdr:colOff>152400</xdr:colOff>
      <xdr:row>87</xdr:row>
      <xdr:rowOff>136071</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3462000" y="14950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120848</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131800" y="15036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0" name="正方形/長方形 279">
          <a:extLst>
            <a:ext uri="{FF2B5EF4-FFF2-40B4-BE49-F238E27FC236}">
              <a16:creationId xmlns:a16="http://schemas.microsoft.com/office/drawing/2014/main" id="{00000000-0008-0000-0300-000018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[8.38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3" name="正方形/長方形 282">
          <a:extLst>
            <a:ext uri="{FF2B5EF4-FFF2-40B4-BE49-F238E27FC236}">
              <a16:creationId xmlns:a16="http://schemas.microsoft.com/office/drawing/2014/main" id="{00000000-0008-0000-0300-00001B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2" name="テキスト ボックス 291">
          <a:extLst>
            <a:ext uri="{FF2B5EF4-FFF2-40B4-BE49-F238E27FC236}">
              <a16:creationId xmlns:a16="http://schemas.microsoft.com/office/drawing/2014/main" id="{00000000-0008-0000-0300-000024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人口</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人当たり職員数については毎年増加しており、</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類似団体平均</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についても</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上回っている状態である。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大磯町定員適正化計画に則り、事務事業の見直し、退職者数・採用者数の調整、民間活力の活用などの方策により適正な定員管理に努める。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61</xdr:col>
      <xdr:colOff>6350</xdr:colOff>
      <xdr:row>54</xdr:row>
      <xdr:rowOff>139700</xdr:rowOff>
    </xdr:from>
    <xdr:ext cx="349839" cy="225703"/>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08" name="定員管理の状況グラフ枠">
          <a:extLst>
            <a:ext uri="{FF2B5EF4-FFF2-40B4-BE49-F238E27FC236}">
              <a16:creationId xmlns:a16="http://schemas.microsoft.com/office/drawing/2014/main" id="{00000000-0008-0000-0300-000034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27940</xdr:rowOff>
    </xdr:from>
    <xdr:to>
      <xdr:col>81</xdr:col>
      <xdr:colOff>44450</xdr:colOff>
      <xdr:row>67</xdr:row>
      <xdr:rowOff>2258</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flipV="1">
          <a:off x="17018000" y="10143490"/>
          <a:ext cx="0" cy="13459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145785</xdr:rowOff>
    </xdr:from>
    <xdr:ext cx="762000" cy="259045"/>
    <xdr:sp macro="" textlink="">
      <xdr:nvSpPr>
        <xdr:cNvPr id="310" name="定員管理の状況最小値テキスト">
          <a:extLst>
            <a:ext uri="{FF2B5EF4-FFF2-40B4-BE49-F238E27FC236}">
              <a16:creationId xmlns:a16="http://schemas.microsoft.com/office/drawing/2014/main" id="{00000000-0008-0000-0300-000036010000}"/>
            </a:ext>
          </a:extLst>
        </xdr:cNvPr>
        <xdr:cNvSpPr txBox="1"/>
      </xdr:nvSpPr>
      <xdr:spPr>
        <a:xfrm>
          <a:off x="17106900" y="11461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2258</xdr:rowOff>
    </xdr:from>
    <xdr:to>
      <xdr:col>81</xdr:col>
      <xdr:colOff>133350</xdr:colOff>
      <xdr:row>67</xdr:row>
      <xdr:rowOff>2258</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6929100" y="114894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114317</xdr:rowOff>
    </xdr:from>
    <xdr:ext cx="762000" cy="259045"/>
    <xdr:sp macro="" textlink="">
      <xdr:nvSpPr>
        <xdr:cNvPr id="312" name="定員管理の状況最大値テキスト">
          <a:extLst>
            <a:ext uri="{FF2B5EF4-FFF2-40B4-BE49-F238E27FC236}">
              <a16:creationId xmlns:a16="http://schemas.microsoft.com/office/drawing/2014/main" id="{00000000-0008-0000-0300-000038010000}"/>
            </a:ext>
          </a:extLst>
        </xdr:cNvPr>
        <xdr:cNvSpPr txBox="1"/>
      </xdr:nvSpPr>
      <xdr:spPr>
        <a:xfrm>
          <a:off x="17106900" y="988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27940</xdr:rowOff>
    </xdr:from>
    <xdr:to>
      <xdr:col>81</xdr:col>
      <xdr:colOff>133350</xdr:colOff>
      <xdr:row>59</xdr:row>
      <xdr:rowOff>27940</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929100" y="1014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167640</xdr:rowOff>
    </xdr:from>
    <xdr:to>
      <xdr:col>81</xdr:col>
      <xdr:colOff>44450</xdr:colOff>
      <xdr:row>62</xdr:row>
      <xdr:rowOff>81986</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179800" y="10626090"/>
          <a:ext cx="838200" cy="85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170762</xdr:rowOff>
    </xdr:from>
    <xdr:ext cx="762000" cy="259045"/>
    <xdr:sp macro="" textlink="">
      <xdr:nvSpPr>
        <xdr:cNvPr id="315" name="定員管理の状況平均値テキスト">
          <a:extLst>
            <a:ext uri="{FF2B5EF4-FFF2-40B4-BE49-F238E27FC236}">
              <a16:creationId xmlns:a16="http://schemas.microsoft.com/office/drawing/2014/main" id="{00000000-0008-0000-0300-00003B010000}"/>
            </a:ext>
          </a:extLst>
        </xdr:cNvPr>
        <xdr:cNvSpPr txBox="1"/>
      </xdr:nvSpPr>
      <xdr:spPr>
        <a:xfrm>
          <a:off x="17106900" y="102863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154235</xdr:rowOff>
    </xdr:from>
    <xdr:to>
      <xdr:col>81</xdr:col>
      <xdr:colOff>95250</xdr:colOff>
      <xdr:row>61</xdr:row>
      <xdr:rowOff>84385</xdr:rowOff>
    </xdr:to>
    <xdr:sp macro="" textlink="">
      <xdr:nvSpPr>
        <xdr:cNvPr id="316" name="フローチャート: 判断 315">
          <a:extLst>
            <a:ext uri="{FF2B5EF4-FFF2-40B4-BE49-F238E27FC236}">
              <a16:creationId xmlns:a16="http://schemas.microsoft.com/office/drawing/2014/main" id="{00000000-0008-0000-0300-00003C010000}"/>
            </a:ext>
          </a:extLst>
        </xdr:cNvPr>
        <xdr:cNvSpPr/>
      </xdr:nvSpPr>
      <xdr:spPr>
        <a:xfrm>
          <a:off x="16967200" y="10441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160937</xdr:rowOff>
    </xdr:from>
    <xdr:to>
      <xdr:col>77</xdr:col>
      <xdr:colOff>44450</xdr:colOff>
      <xdr:row>61</xdr:row>
      <xdr:rowOff>167640</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5290800" y="10619387"/>
          <a:ext cx="889000" cy="6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152894</xdr:rowOff>
    </xdr:from>
    <xdr:to>
      <xdr:col>77</xdr:col>
      <xdr:colOff>95250</xdr:colOff>
      <xdr:row>61</xdr:row>
      <xdr:rowOff>83044</xdr:rowOff>
    </xdr:to>
    <xdr:sp macro="" textlink="">
      <xdr:nvSpPr>
        <xdr:cNvPr id="318" name="フローチャート: 判断 317">
          <a:extLst>
            <a:ext uri="{FF2B5EF4-FFF2-40B4-BE49-F238E27FC236}">
              <a16:creationId xmlns:a16="http://schemas.microsoft.com/office/drawing/2014/main" id="{00000000-0008-0000-0300-00003E010000}"/>
            </a:ext>
          </a:extLst>
        </xdr:cNvPr>
        <xdr:cNvSpPr/>
      </xdr:nvSpPr>
      <xdr:spPr>
        <a:xfrm>
          <a:off x="16129000" y="10439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93221</xdr:rowOff>
    </xdr:from>
    <xdr:ext cx="736600" cy="259045"/>
    <xdr:sp macro="" textlink="">
      <xdr:nvSpPr>
        <xdr:cNvPr id="319" name="テキスト ボックス 318">
          <a:extLst>
            <a:ext uri="{FF2B5EF4-FFF2-40B4-BE49-F238E27FC236}">
              <a16:creationId xmlns:a16="http://schemas.microsoft.com/office/drawing/2014/main" id="{00000000-0008-0000-0300-00003F010000}"/>
            </a:ext>
          </a:extLst>
        </xdr:cNvPr>
        <xdr:cNvSpPr txBox="1"/>
      </xdr:nvSpPr>
      <xdr:spPr>
        <a:xfrm>
          <a:off x="15798800" y="102087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142170</xdr:rowOff>
    </xdr:from>
    <xdr:to>
      <xdr:col>72</xdr:col>
      <xdr:colOff>203200</xdr:colOff>
      <xdr:row>61</xdr:row>
      <xdr:rowOff>160937</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4401800" y="10600620"/>
          <a:ext cx="889000" cy="18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142170</xdr:rowOff>
    </xdr:from>
    <xdr:to>
      <xdr:col>73</xdr:col>
      <xdr:colOff>44450</xdr:colOff>
      <xdr:row>61</xdr:row>
      <xdr:rowOff>72320</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5240000" y="10429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82497</xdr:rowOff>
    </xdr:from>
    <xdr:ext cx="762000" cy="259045"/>
    <xdr:sp macro=""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4909800" y="10198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134126</xdr:rowOff>
    </xdr:from>
    <xdr:to>
      <xdr:col>68</xdr:col>
      <xdr:colOff>152400</xdr:colOff>
      <xdr:row>61</xdr:row>
      <xdr:rowOff>142170</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3512800" y="10592576"/>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130104</xdr:rowOff>
    </xdr:from>
    <xdr:to>
      <xdr:col>68</xdr:col>
      <xdr:colOff>203200</xdr:colOff>
      <xdr:row>61</xdr:row>
      <xdr:rowOff>60254</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4351000" y="10417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70431</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020800" y="1018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120721</xdr:rowOff>
    </xdr:from>
    <xdr:to>
      <xdr:col>64</xdr:col>
      <xdr:colOff>152400</xdr:colOff>
      <xdr:row>61</xdr:row>
      <xdr:rowOff>50871</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3462000" y="10407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61048</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3131800" y="1017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31186</xdr:rowOff>
    </xdr:from>
    <xdr:to>
      <xdr:col>81</xdr:col>
      <xdr:colOff>95250</xdr:colOff>
      <xdr:row>62</xdr:row>
      <xdr:rowOff>132786</xdr:rowOff>
    </xdr:to>
    <xdr:sp macro="" textlink="">
      <xdr:nvSpPr>
        <xdr:cNvPr id="333" name="楕円 332">
          <a:extLst>
            <a:ext uri="{FF2B5EF4-FFF2-40B4-BE49-F238E27FC236}">
              <a16:creationId xmlns:a16="http://schemas.microsoft.com/office/drawing/2014/main" id="{00000000-0008-0000-0300-00004D010000}"/>
            </a:ext>
          </a:extLst>
        </xdr:cNvPr>
        <xdr:cNvSpPr/>
      </xdr:nvSpPr>
      <xdr:spPr>
        <a:xfrm>
          <a:off x="16967200" y="10661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62</xdr:row>
      <xdr:rowOff>3263</xdr:rowOff>
    </xdr:from>
    <xdr:ext cx="762000" cy="259045"/>
    <xdr:sp macro="" textlink="">
      <xdr:nvSpPr>
        <xdr:cNvPr id="334" name="定員管理の状況該当値テキスト">
          <a:extLst>
            <a:ext uri="{FF2B5EF4-FFF2-40B4-BE49-F238E27FC236}">
              <a16:creationId xmlns:a16="http://schemas.microsoft.com/office/drawing/2014/main" id="{00000000-0008-0000-0300-00004E010000}"/>
            </a:ext>
          </a:extLst>
        </xdr:cNvPr>
        <xdr:cNvSpPr txBox="1"/>
      </xdr:nvSpPr>
      <xdr:spPr>
        <a:xfrm>
          <a:off x="17106900" y="10633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116840</xdr:rowOff>
    </xdr:from>
    <xdr:to>
      <xdr:col>77</xdr:col>
      <xdr:colOff>95250</xdr:colOff>
      <xdr:row>62</xdr:row>
      <xdr:rowOff>46990</xdr:rowOff>
    </xdr:to>
    <xdr:sp macro="" textlink="">
      <xdr:nvSpPr>
        <xdr:cNvPr id="335" name="楕円 334">
          <a:extLst>
            <a:ext uri="{FF2B5EF4-FFF2-40B4-BE49-F238E27FC236}">
              <a16:creationId xmlns:a16="http://schemas.microsoft.com/office/drawing/2014/main" id="{00000000-0008-0000-0300-00004F010000}"/>
            </a:ext>
          </a:extLst>
        </xdr:cNvPr>
        <xdr:cNvSpPr/>
      </xdr:nvSpPr>
      <xdr:spPr>
        <a:xfrm>
          <a:off x="161290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31767</xdr:rowOff>
    </xdr:from>
    <xdr:ext cx="7366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798800" y="10661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110137</xdr:rowOff>
    </xdr:from>
    <xdr:to>
      <xdr:col>73</xdr:col>
      <xdr:colOff>44450</xdr:colOff>
      <xdr:row>62</xdr:row>
      <xdr:rowOff>40287</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5240000" y="10568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25064</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4909800" y="10654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91370</xdr:rowOff>
    </xdr:from>
    <xdr:to>
      <xdr:col>68</xdr:col>
      <xdr:colOff>203200</xdr:colOff>
      <xdr:row>62</xdr:row>
      <xdr:rowOff>21520</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4351000" y="1054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6297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4020800" y="1063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83326</xdr:rowOff>
    </xdr:from>
    <xdr:to>
      <xdr:col>64</xdr:col>
      <xdr:colOff>152400</xdr:colOff>
      <xdr:row>62</xdr:row>
      <xdr:rowOff>13476</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3462000" y="10541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169703</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3131800" y="10628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3" name="正方形/長方形 342">
          <a:extLst>
            <a:ext uri="{FF2B5EF4-FFF2-40B4-BE49-F238E27FC236}">
              <a16:creationId xmlns:a16="http://schemas.microsoft.com/office/drawing/2014/main" id="{00000000-0008-0000-0300-000057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前年度と比較して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0.5</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ポイント</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減少</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している。主な要因として、</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地方債の償還終了に伴う</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元利償還金</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の減少や、普通交付税額の増等による標準財政規模の増加</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などが挙げられる。</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緊急度、ニーズを的確に把握した事業の選択により起債に大きく頼ることのない財政運営に努める。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61</xdr:col>
      <xdr:colOff>6350</xdr:colOff>
      <xdr:row>32</xdr:row>
      <xdr:rowOff>101600</xdr:rowOff>
    </xdr:from>
    <xdr:ext cx="298543" cy="225703"/>
    <xdr:sp macro=""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7" name="直線コネクタ 356">
          <a:extLst>
            <a:ext uri="{FF2B5EF4-FFF2-40B4-BE49-F238E27FC236}">
              <a16:creationId xmlns:a16="http://schemas.microsoft.com/office/drawing/2014/main" id="{00000000-0008-0000-0300-000065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9" name="公債費負担の状況グラフ枠">
          <a:extLst>
            <a:ext uri="{FF2B5EF4-FFF2-40B4-BE49-F238E27FC236}">
              <a16:creationId xmlns:a16="http://schemas.microsoft.com/office/drawing/2014/main" id="{00000000-0008-0000-0300-000071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38100</xdr:rowOff>
    </xdr:from>
    <xdr:to>
      <xdr:col>81</xdr:col>
      <xdr:colOff>44450</xdr:colOff>
      <xdr:row>45</xdr:row>
      <xdr:rowOff>138430</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flipV="1">
          <a:off x="17018000" y="6381750"/>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110507</xdr:rowOff>
    </xdr:from>
    <xdr:ext cx="762000" cy="259045"/>
    <xdr:sp macro="" textlink="">
      <xdr:nvSpPr>
        <xdr:cNvPr id="371" name="公債費負担の状況最小値テキスト">
          <a:extLst>
            <a:ext uri="{FF2B5EF4-FFF2-40B4-BE49-F238E27FC236}">
              <a16:creationId xmlns:a16="http://schemas.microsoft.com/office/drawing/2014/main" id="{00000000-0008-0000-0300-000073010000}"/>
            </a:ext>
          </a:extLst>
        </xdr:cNvPr>
        <xdr:cNvSpPr txBox="1"/>
      </xdr:nvSpPr>
      <xdr:spPr>
        <a:xfrm>
          <a:off x="17106900" y="782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138430</xdr:rowOff>
    </xdr:from>
    <xdr:to>
      <xdr:col>81</xdr:col>
      <xdr:colOff>133350</xdr:colOff>
      <xdr:row>45</xdr:row>
      <xdr:rowOff>138430</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6929100" y="7853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124477</xdr:rowOff>
    </xdr:from>
    <xdr:ext cx="762000" cy="259045"/>
    <xdr:sp macro="" textlink="">
      <xdr:nvSpPr>
        <xdr:cNvPr id="373" name="公債費負担の状況最大値テキスト">
          <a:extLst>
            <a:ext uri="{FF2B5EF4-FFF2-40B4-BE49-F238E27FC236}">
              <a16:creationId xmlns:a16="http://schemas.microsoft.com/office/drawing/2014/main" id="{00000000-0008-0000-0300-000075010000}"/>
            </a:ext>
          </a:extLst>
        </xdr:cNvPr>
        <xdr:cNvSpPr txBox="1"/>
      </xdr:nvSpPr>
      <xdr:spPr>
        <a:xfrm>
          <a:off x="171069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38100</xdr:rowOff>
    </xdr:from>
    <xdr:to>
      <xdr:col>81</xdr:col>
      <xdr:colOff>133350</xdr:colOff>
      <xdr:row>37</xdr:row>
      <xdr:rowOff>38100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6929100" y="638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70696</xdr:rowOff>
    </xdr:from>
    <xdr:to>
      <xdr:col>81</xdr:col>
      <xdr:colOff>44450</xdr:colOff>
      <xdr:row>40</xdr:row>
      <xdr:rowOff>110913</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flipV="1">
          <a:off x="16179800" y="6928696"/>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37694</xdr:rowOff>
    </xdr:from>
    <xdr:ext cx="762000" cy="259045"/>
    <xdr:sp macro="" textlink="">
      <xdr:nvSpPr>
        <xdr:cNvPr id="376" name="公債費負担の状況平均値テキスト">
          <a:extLst>
            <a:ext uri="{FF2B5EF4-FFF2-40B4-BE49-F238E27FC236}">
              <a16:creationId xmlns:a16="http://schemas.microsoft.com/office/drawing/2014/main" id="{00000000-0008-0000-0300-000078010000}"/>
            </a:ext>
          </a:extLst>
        </xdr:cNvPr>
        <xdr:cNvSpPr txBox="1"/>
      </xdr:nvSpPr>
      <xdr:spPr>
        <a:xfrm>
          <a:off x="17106900" y="7067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65617</xdr:rowOff>
    </xdr:from>
    <xdr:to>
      <xdr:col>81</xdr:col>
      <xdr:colOff>95250</xdr:colOff>
      <xdr:row>41</xdr:row>
      <xdr:rowOff>167217</xdr:rowOff>
    </xdr:to>
    <xdr:sp macro="" textlink="">
      <xdr:nvSpPr>
        <xdr:cNvPr id="377" name="フローチャート: 判断 376">
          <a:extLst>
            <a:ext uri="{FF2B5EF4-FFF2-40B4-BE49-F238E27FC236}">
              <a16:creationId xmlns:a16="http://schemas.microsoft.com/office/drawing/2014/main" id="{00000000-0008-0000-0300-000079010000}"/>
            </a:ext>
          </a:extLst>
        </xdr:cNvPr>
        <xdr:cNvSpPr/>
      </xdr:nvSpPr>
      <xdr:spPr>
        <a:xfrm>
          <a:off x="16967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102870</xdr:rowOff>
    </xdr:from>
    <xdr:to>
      <xdr:col>77</xdr:col>
      <xdr:colOff>44450</xdr:colOff>
      <xdr:row>40</xdr:row>
      <xdr:rowOff>110913</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5290800" y="696087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49530</xdr:rowOff>
    </xdr:from>
    <xdr:to>
      <xdr:col>77</xdr:col>
      <xdr:colOff>95250</xdr:colOff>
      <xdr:row>41</xdr:row>
      <xdr:rowOff>151130</xdr:rowOff>
    </xdr:to>
    <xdr:sp macro="" textlink="">
      <xdr:nvSpPr>
        <xdr:cNvPr id="379" name="フローチャート: 判断 378">
          <a:extLst>
            <a:ext uri="{FF2B5EF4-FFF2-40B4-BE49-F238E27FC236}">
              <a16:creationId xmlns:a16="http://schemas.microsoft.com/office/drawing/2014/main" id="{00000000-0008-0000-0300-00007B010000}"/>
            </a:ext>
          </a:extLst>
        </xdr:cNvPr>
        <xdr:cNvSpPr/>
      </xdr:nvSpPr>
      <xdr:spPr>
        <a:xfrm>
          <a:off x="16129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135907</xdr:rowOff>
    </xdr:from>
    <xdr:ext cx="736600" cy="259045"/>
    <xdr:sp macro=""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5798800" y="716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102870</xdr:rowOff>
    </xdr:from>
    <xdr:to>
      <xdr:col>72</xdr:col>
      <xdr:colOff>203200</xdr:colOff>
      <xdr:row>40</xdr:row>
      <xdr:rowOff>110913</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flipV="1">
          <a:off x="14401800" y="696087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33444</xdr:rowOff>
    </xdr:from>
    <xdr:to>
      <xdr:col>73</xdr:col>
      <xdr:colOff>44450</xdr:colOff>
      <xdr:row>41</xdr:row>
      <xdr:rowOff>135044</xdr:rowOff>
    </xdr:to>
    <xdr:sp macro="" textlink="">
      <xdr:nvSpPr>
        <xdr:cNvPr id="382" name="フローチャート: 判断 381">
          <a:extLst>
            <a:ext uri="{FF2B5EF4-FFF2-40B4-BE49-F238E27FC236}">
              <a16:creationId xmlns:a16="http://schemas.microsoft.com/office/drawing/2014/main" id="{00000000-0008-0000-0300-00007E010000}"/>
            </a:ext>
          </a:extLst>
        </xdr:cNvPr>
        <xdr:cNvSpPr/>
      </xdr:nvSpPr>
      <xdr:spPr>
        <a:xfrm>
          <a:off x="15240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119821</xdr:rowOff>
    </xdr:from>
    <xdr:ext cx="762000" cy="259045"/>
    <xdr:sp macro="" textlink="">
      <xdr:nvSpPr>
        <xdr:cNvPr id="383" name="テキスト ボックス 382">
          <a:extLst>
            <a:ext uri="{FF2B5EF4-FFF2-40B4-BE49-F238E27FC236}">
              <a16:creationId xmlns:a16="http://schemas.microsoft.com/office/drawing/2014/main" id="{00000000-0008-0000-0300-00007F010000}"/>
            </a:ext>
          </a:extLst>
        </xdr:cNvPr>
        <xdr:cNvSpPr txBox="1"/>
      </xdr:nvSpPr>
      <xdr:spPr>
        <a:xfrm>
          <a:off x="14909800" y="714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110913</xdr:rowOff>
    </xdr:from>
    <xdr:to>
      <xdr:col>68</xdr:col>
      <xdr:colOff>152400</xdr:colOff>
      <xdr:row>40</xdr:row>
      <xdr:rowOff>143087</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flipV="1">
          <a:off x="13512800" y="6968913"/>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9313</xdr:rowOff>
    </xdr:from>
    <xdr:to>
      <xdr:col>68</xdr:col>
      <xdr:colOff>203200</xdr:colOff>
      <xdr:row>41</xdr:row>
      <xdr:rowOff>110913</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4351000" y="703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95690</xdr:rowOff>
    </xdr:from>
    <xdr:ext cx="7620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4020800" y="712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17356</xdr:rowOff>
    </xdr:from>
    <xdr:to>
      <xdr:col>64</xdr:col>
      <xdr:colOff>152400</xdr:colOff>
      <xdr:row>41</xdr:row>
      <xdr:rowOff>118956</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3462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103733</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3131800" y="713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19896</xdr:rowOff>
    </xdr:from>
    <xdr:to>
      <xdr:col>81</xdr:col>
      <xdr:colOff>95250</xdr:colOff>
      <xdr:row>40</xdr:row>
      <xdr:rowOff>121496</xdr:rowOff>
    </xdr:to>
    <xdr:sp macro="" textlink="">
      <xdr:nvSpPr>
        <xdr:cNvPr id="394" name="楕円 393">
          <a:extLst>
            <a:ext uri="{FF2B5EF4-FFF2-40B4-BE49-F238E27FC236}">
              <a16:creationId xmlns:a16="http://schemas.microsoft.com/office/drawing/2014/main" id="{00000000-0008-0000-0300-00008A010000}"/>
            </a:ext>
          </a:extLst>
        </xdr:cNvPr>
        <xdr:cNvSpPr/>
      </xdr:nvSpPr>
      <xdr:spPr>
        <a:xfrm>
          <a:off x="16967200" y="687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39</xdr:row>
      <xdr:rowOff>36423</xdr:rowOff>
    </xdr:from>
    <xdr:ext cx="762000" cy="259045"/>
    <xdr:sp macro="" textlink="">
      <xdr:nvSpPr>
        <xdr:cNvPr id="395" name="公債費負担の状況該当値テキスト">
          <a:extLst>
            <a:ext uri="{FF2B5EF4-FFF2-40B4-BE49-F238E27FC236}">
              <a16:creationId xmlns:a16="http://schemas.microsoft.com/office/drawing/2014/main" id="{00000000-0008-0000-0300-00008B010000}"/>
            </a:ext>
          </a:extLst>
        </xdr:cNvPr>
        <xdr:cNvSpPr txBox="1"/>
      </xdr:nvSpPr>
      <xdr:spPr>
        <a:xfrm>
          <a:off x="17106900" y="6722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60113</xdr:rowOff>
    </xdr:from>
    <xdr:to>
      <xdr:col>77</xdr:col>
      <xdr:colOff>95250</xdr:colOff>
      <xdr:row>40</xdr:row>
      <xdr:rowOff>161713</xdr:rowOff>
    </xdr:to>
    <xdr:sp macro="" textlink="">
      <xdr:nvSpPr>
        <xdr:cNvPr id="396" name="楕円 395">
          <a:extLst>
            <a:ext uri="{FF2B5EF4-FFF2-40B4-BE49-F238E27FC236}">
              <a16:creationId xmlns:a16="http://schemas.microsoft.com/office/drawing/2014/main" id="{00000000-0008-0000-0300-00008C010000}"/>
            </a:ext>
          </a:extLst>
        </xdr:cNvPr>
        <xdr:cNvSpPr/>
      </xdr:nvSpPr>
      <xdr:spPr>
        <a:xfrm>
          <a:off x="16129000" y="691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440</xdr:rowOff>
    </xdr:from>
    <xdr:ext cx="7366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798800" y="66869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52070</xdr:rowOff>
    </xdr:from>
    <xdr:to>
      <xdr:col>73</xdr:col>
      <xdr:colOff>44450</xdr:colOff>
      <xdr:row>40</xdr:row>
      <xdr:rowOff>153670</xdr:rowOff>
    </xdr:to>
    <xdr:sp macro="" textlink="">
      <xdr:nvSpPr>
        <xdr:cNvPr id="398" name="楕円 397">
          <a:extLst>
            <a:ext uri="{FF2B5EF4-FFF2-40B4-BE49-F238E27FC236}">
              <a16:creationId xmlns:a16="http://schemas.microsoft.com/office/drawing/2014/main" id="{00000000-0008-0000-0300-00008E010000}"/>
            </a:ext>
          </a:extLst>
        </xdr:cNvPr>
        <xdr:cNvSpPr/>
      </xdr:nvSpPr>
      <xdr:spPr>
        <a:xfrm>
          <a:off x="15240000" y="691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163847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4909800" y="667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60113</xdr:rowOff>
    </xdr:from>
    <xdr:to>
      <xdr:col>68</xdr:col>
      <xdr:colOff>203200</xdr:colOff>
      <xdr:row>40</xdr:row>
      <xdr:rowOff>161713</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4351000" y="691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440</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4020800" y="668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92287</xdr:rowOff>
    </xdr:from>
    <xdr:to>
      <xdr:col>64</xdr:col>
      <xdr:colOff>152400</xdr:colOff>
      <xdr:row>41</xdr:row>
      <xdr:rowOff>22437</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3462000" y="695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32614</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131800" y="671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4" name="正方形/長方形 403">
          <a:extLst>
            <a:ext uri="{FF2B5EF4-FFF2-40B4-BE49-F238E27FC236}">
              <a16:creationId xmlns:a16="http://schemas.microsoft.com/office/drawing/2014/main" id="{00000000-0008-0000-0300-000094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前年度と比較して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ポイント</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増加</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している。主な要因として、</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臨時財政対策債の償還終了などにより、充当可能財源等が減少したことで、</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将来負担額が</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増加</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したことが挙げられる。</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類似団体平均を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5.8</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ポイント上回っており、今後も地方債の発行が見込まれるが、起債に大きく頼ることのない財政運営に努める。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61</xdr:col>
      <xdr:colOff>6350</xdr:colOff>
      <xdr:row>10</xdr:row>
      <xdr:rowOff>63500</xdr:rowOff>
    </xdr:from>
    <xdr:ext cx="298543" cy="225703"/>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8" name="直線コネクタ 417">
          <a:extLst>
            <a:ext uri="{FF2B5EF4-FFF2-40B4-BE49-F238E27FC236}">
              <a16:creationId xmlns:a16="http://schemas.microsoft.com/office/drawing/2014/main" id="{00000000-0008-0000-0300-0000A2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0" name="直線コネクタ 419">
          <a:extLst>
            <a:ext uri="{FF2B5EF4-FFF2-40B4-BE49-F238E27FC236}">
              <a16:creationId xmlns:a16="http://schemas.microsoft.com/office/drawing/2014/main" id="{00000000-0008-0000-0300-0000A4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3" name="将来負担の状況グラフ枠">
          <a:extLst>
            <a:ext uri="{FF2B5EF4-FFF2-40B4-BE49-F238E27FC236}">
              <a16:creationId xmlns:a16="http://schemas.microsoft.com/office/drawing/2014/main" id="{00000000-0008-0000-0300-0000B1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34834</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flipV="1">
          <a:off x="17018000" y="2313214"/>
          <a:ext cx="0" cy="16649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6911</xdr:rowOff>
    </xdr:from>
    <xdr:ext cx="762000" cy="259045"/>
    <xdr:sp macro="" textlink="">
      <xdr:nvSpPr>
        <xdr:cNvPr id="435" name="将来負担の状況最小値テキスト">
          <a:extLst>
            <a:ext uri="{FF2B5EF4-FFF2-40B4-BE49-F238E27FC236}">
              <a16:creationId xmlns:a16="http://schemas.microsoft.com/office/drawing/2014/main" id="{00000000-0008-0000-0300-0000B3010000}"/>
            </a:ext>
          </a:extLst>
        </xdr:cNvPr>
        <xdr:cNvSpPr txBox="1"/>
      </xdr:nvSpPr>
      <xdr:spPr>
        <a:xfrm>
          <a:off x="17106900" y="3950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34834</xdr:rowOff>
    </xdr:from>
    <xdr:to>
      <xdr:col>81</xdr:col>
      <xdr:colOff>133350</xdr:colOff>
      <xdr:row>23</xdr:row>
      <xdr:rowOff>34834</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929100" y="3978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37" name="将来負担の状況最大値テキスト">
          <a:extLst>
            <a:ext uri="{FF2B5EF4-FFF2-40B4-BE49-F238E27FC236}">
              <a16:creationId xmlns:a16="http://schemas.microsoft.com/office/drawing/2014/main" id="{00000000-0008-0000-0300-0000B5010000}"/>
            </a:ext>
          </a:extLst>
        </xdr:cNvPr>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14</xdr:row>
      <xdr:rowOff>11158</xdr:rowOff>
    </xdr:from>
    <xdr:to>
      <xdr:col>81</xdr:col>
      <xdr:colOff>44450</xdr:colOff>
      <xdr:row>14</xdr:row>
      <xdr:rowOff>30117</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a:off x="16179800" y="2411458"/>
          <a:ext cx="838200" cy="18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113591</xdr:rowOff>
    </xdr:from>
    <xdr:ext cx="762000" cy="259045"/>
    <xdr:sp macro="" textlink="">
      <xdr:nvSpPr>
        <xdr:cNvPr id="440" name="将来負担の状況平均値テキスト">
          <a:extLst>
            <a:ext uri="{FF2B5EF4-FFF2-40B4-BE49-F238E27FC236}">
              <a16:creationId xmlns:a16="http://schemas.microsoft.com/office/drawing/2014/main" id="{00000000-0008-0000-0300-0000B8010000}"/>
            </a:ext>
          </a:extLst>
        </xdr:cNvPr>
        <xdr:cNvSpPr txBox="1"/>
      </xdr:nvSpPr>
      <xdr:spPr>
        <a:xfrm>
          <a:off x="17106900" y="2170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50800</xdr:rowOff>
    </xdr:from>
    <xdr:to>
      <xdr:col>81</xdr:col>
      <xdr:colOff>95250</xdr:colOff>
      <xdr:row>13</xdr:row>
      <xdr:rowOff>152400</xdr:rowOff>
    </xdr:to>
    <xdr:sp macro="" textlink="">
      <xdr:nvSpPr>
        <xdr:cNvPr id="441" name="フローチャート: 判断 440">
          <a:extLst>
            <a:ext uri="{FF2B5EF4-FFF2-40B4-BE49-F238E27FC236}">
              <a16:creationId xmlns:a16="http://schemas.microsoft.com/office/drawing/2014/main" id="{00000000-0008-0000-0300-0000B9010000}"/>
            </a:ext>
          </a:extLst>
        </xdr:cNvPr>
        <xdr:cNvSpPr/>
      </xdr:nvSpPr>
      <xdr:spPr>
        <a:xfrm>
          <a:off x="16967200" y="2279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14</xdr:row>
      <xdr:rowOff>11158</xdr:rowOff>
    </xdr:from>
    <xdr:to>
      <xdr:col>77</xdr:col>
      <xdr:colOff>44450</xdr:colOff>
      <xdr:row>14</xdr:row>
      <xdr:rowOff>118019</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flipV="1">
          <a:off x="15290800" y="2411458"/>
          <a:ext cx="889000" cy="106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43" name="フローチャート: 判断 442">
          <a:extLst>
            <a:ext uri="{FF2B5EF4-FFF2-40B4-BE49-F238E27FC236}">
              <a16:creationId xmlns:a16="http://schemas.microsoft.com/office/drawing/2014/main" id="{00000000-0008-0000-0300-0000BB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14</xdr:row>
      <xdr:rowOff>118019</xdr:rowOff>
    </xdr:from>
    <xdr:to>
      <xdr:col>72</xdr:col>
      <xdr:colOff>203200</xdr:colOff>
      <xdr:row>15</xdr:row>
      <xdr:rowOff>99967</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4401800" y="2518319"/>
          <a:ext cx="889000" cy="153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43906</xdr:rowOff>
    </xdr:from>
    <xdr:to>
      <xdr:col>73</xdr:col>
      <xdr:colOff>44450</xdr:colOff>
      <xdr:row>13</xdr:row>
      <xdr:rowOff>145506</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5240000" y="2272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155683</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4909800" y="2041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15</xdr:row>
      <xdr:rowOff>99967</xdr:rowOff>
    </xdr:from>
    <xdr:to>
      <xdr:col>68</xdr:col>
      <xdr:colOff>152400</xdr:colOff>
      <xdr:row>17</xdr:row>
      <xdr:rowOff>163830</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flipV="1">
          <a:off x="13512800" y="2671717"/>
          <a:ext cx="889000" cy="406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112849</xdr:rowOff>
    </xdr:from>
    <xdr:to>
      <xdr:col>68</xdr:col>
      <xdr:colOff>203200</xdr:colOff>
      <xdr:row>14</xdr:row>
      <xdr:rowOff>42999</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4351000" y="2341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53176</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4020800" y="2110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129268</xdr:rowOff>
    </xdr:from>
    <xdr:to>
      <xdr:col>64</xdr:col>
      <xdr:colOff>152400</xdr:colOff>
      <xdr:row>15</xdr:row>
      <xdr:rowOff>59418</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3462000" y="2529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69595</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3131800" y="2298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150767</xdr:rowOff>
    </xdr:from>
    <xdr:to>
      <xdr:col>81</xdr:col>
      <xdr:colOff>95250</xdr:colOff>
      <xdr:row>14</xdr:row>
      <xdr:rowOff>80917</xdr:rowOff>
    </xdr:to>
    <xdr:sp macro="" textlink="">
      <xdr:nvSpPr>
        <xdr:cNvPr id="458" name="楕円 457">
          <a:extLst>
            <a:ext uri="{FF2B5EF4-FFF2-40B4-BE49-F238E27FC236}">
              <a16:creationId xmlns:a16="http://schemas.microsoft.com/office/drawing/2014/main" id="{00000000-0008-0000-0300-0000CA010000}"/>
            </a:ext>
          </a:extLst>
        </xdr:cNvPr>
        <xdr:cNvSpPr/>
      </xdr:nvSpPr>
      <xdr:spPr>
        <a:xfrm>
          <a:off x="16967200" y="2379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14</xdr:row>
      <xdr:rowOff>27594</xdr:rowOff>
    </xdr:from>
    <xdr:ext cx="762000" cy="259045"/>
    <xdr:sp macro="" textlink="">
      <xdr:nvSpPr>
        <xdr:cNvPr id="459" name="将来負担の状況該当値テキスト">
          <a:extLst>
            <a:ext uri="{FF2B5EF4-FFF2-40B4-BE49-F238E27FC236}">
              <a16:creationId xmlns:a16="http://schemas.microsoft.com/office/drawing/2014/main" id="{00000000-0008-0000-0300-0000CB010000}"/>
            </a:ext>
          </a:extLst>
        </xdr:cNvPr>
        <xdr:cNvSpPr txBox="1"/>
      </xdr:nvSpPr>
      <xdr:spPr>
        <a:xfrm>
          <a:off x="17106900" y="2427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13</xdr:row>
      <xdr:rowOff>131808</xdr:rowOff>
    </xdr:from>
    <xdr:to>
      <xdr:col>77</xdr:col>
      <xdr:colOff>95250</xdr:colOff>
      <xdr:row>14</xdr:row>
      <xdr:rowOff>61958</xdr:rowOff>
    </xdr:to>
    <xdr:sp macro="" textlink="">
      <xdr:nvSpPr>
        <xdr:cNvPr id="460" name="楕円 459">
          <a:extLst>
            <a:ext uri="{FF2B5EF4-FFF2-40B4-BE49-F238E27FC236}">
              <a16:creationId xmlns:a16="http://schemas.microsoft.com/office/drawing/2014/main" id="{00000000-0008-0000-0300-0000CC010000}"/>
            </a:ext>
          </a:extLst>
        </xdr:cNvPr>
        <xdr:cNvSpPr/>
      </xdr:nvSpPr>
      <xdr:spPr>
        <a:xfrm>
          <a:off x="16129000" y="2360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14</xdr:row>
      <xdr:rowOff>46735</xdr:rowOff>
    </xdr:from>
    <xdr:ext cx="7366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5798800" y="2447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67219</xdr:rowOff>
    </xdr:from>
    <xdr:to>
      <xdr:col>73</xdr:col>
      <xdr:colOff>44450</xdr:colOff>
      <xdr:row>14</xdr:row>
      <xdr:rowOff>168819</xdr:rowOff>
    </xdr:to>
    <xdr:sp macro="" textlink="">
      <xdr:nvSpPr>
        <xdr:cNvPr id="462" name="楕円 461">
          <a:extLst>
            <a:ext uri="{FF2B5EF4-FFF2-40B4-BE49-F238E27FC236}">
              <a16:creationId xmlns:a16="http://schemas.microsoft.com/office/drawing/2014/main" id="{00000000-0008-0000-0300-0000CE010000}"/>
            </a:ext>
          </a:extLst>
        </xdr:cNvPr>
        <xdr:cNvSpPr/>
      </xdr:nvSpPr>
      <xdr:spPr>
        <a:xfrm>
          <a:off x="15240000" y="2467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14</xdr:row>
      <xdr:rowOff>153596</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4909800" y="2553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49167</xdr:rowOff>
    </xdr:from>
    <xdr:to>
      <xdr:col>68</xdr:col>
      <xdr:colOff>203200</xdr:colOff>
      <xdr:row>15</xdr:row>
      <xdr:rowOff>150767</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4351000" y="2620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15</xdr:row>
      <xdr:rowOff>135544</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4020800" y="2707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17</xdr:row>
      <xdr:rowOff>113030</xdr:rowOff>
    </xdr:from>
    <xdr:to>
      <xdr:col>64</xdr:col>
      <xdr:colOff>152400</xdr:colOff>
      <xdr:row>18</xdr:row>
      <xdr:rowOff>43180</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3462000" y="302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18</xdr:row>
      <xdr:rowOff>27957</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3131800" y="311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神奈川県大磯町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31,757
31,510
17.18
13,094,624
12,457,973
610,932
7,701,262
7,170,173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4.3
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給与改定による一般職給の増や、会計年度任用職員に係る勤勉手当の支給開始による増等の影響を受け、</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前年度より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ポイント</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増加し</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類似団体平均より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8.6</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ポイント上回っている。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大磯町定員適正化計画に則り、退職者数・採用者数の調整を行うなどにより適正な職員の定員管理に努める。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163576</xdr:rowOff>
    </xdr:from>
    <xdr:to>
      <xdr:col>24</xdr:col>
      <xdr:colOff>25400</xdr:colOff>
      <xdr:row>40</xdr:row>
      <xdr:rowOff>127000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992876"/>
          <a:ext cx="0" cy="9921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99077</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127000</xdr:rowOff>
    </xdr:from>
    <xdr:to>
      <xdr:col>24</xdr:col>
      <xdr:colOff>114300</xdr:colOff>
      <xdr:row>40</xdr:row>
      <xdr:rowOff>127000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78503</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36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163576</xdr:rowOff>
    </xdr:from>
    <xdr:to>
      <xdr:col>24</xdr:col>
      <xdr:colOff>114300</xdr:colOff>
      <xdr:row>34</xdr:row>
      <xdr:rowOff>163576</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992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38</xdr:row>
      <xdr:rowOff>149860</xdr:rowOff>
    </xdr:from>
    <xdr:to>
      <xdr:col>24</xdr:col>
      <xdr:colOff>25400</xdr:colOff>
      <xdr:row>39</xdr:row>
      <xdr:rowOff>78994</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664960"/>
          <a:ext cx="8382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165879</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166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149352</xdr:rowOff>
    </xdr:from>
    <xdr:to>
      <xdr:col>24</xdr:col>
      <xdr:colOff>76200</xdr:colOff>
      <xdr:row>37</xdr:row>
      <xdr:rowOff>79502</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38</xdr:row>
      <xdr:rowOff>149860</xdr:rowOff>
    </xdr:from>
    <xdr:to>
      <xdr:col>19</xdr:col>
      <xdr:colOff>187325</xdr:colOff>
      <xdr:row>39</xdr:row>
      <xdr:rowOff>1270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6649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121920</xdr:rowOff>
    </xdr:from>
    <xdr:to>
      <xdr:col>20</xdr:col>
      <xdr:colOff>38100</xdr:colOff>
      <xdr:row>37</xdr:row>
      <xdr:rowOff>52070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62247</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062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94996</xdr:rowOff>
    </xdr:from>
    <xdr:to>
      <xdr:col>15</xdr:col>
      <xdr:colOff>98425</xdr:colOff>
      <xdr:row>39</xdr:row>
      <xdr:rowOff>1270</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610096"/>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117348</xdr:rowOff>
    </xdr:from>
    <xdr:to>
      <xdr:col>15</xdr:col>
      <xdr:colOff>149225</xdr:colOff>
      <xdr:row>37</xdr:row>
      <xdr:rowOff>47498</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57675</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94996</xdr:rowOff>
    </xdr:from>
    <xdr:to>
      <xdr:col>11</xdr:col>
      <xdr:colOff>9525</xdr:colOff>
      <xdr:row>39</xdr:row>
      <xdr:rowOff>56134</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610096"/>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89916</xdr:rowOff>
    </xdr:from>
    <xdr:to>
      <xdr:col>11</xdr:col>
      <xdr:colOff>60325</xdr:colOff>
      <xdr:row>37</xdr:row>
      <xdr:rowOff>20066</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30243</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158496</xdr:rowOff>
    </xdr:from>
    <xdr:to>
      <xdr:col>6</xdr:col>
      <xdr:colOff>171450</xdr:colOff>
      <xdr:row>37</xdr:row>
      <xdr:rowOff>88646</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98823</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09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39</xdr:row>
      <xdr:rowOff>28194</xdr:rowOff>
    </xdr:from>
    <xdr:to>
      <xdr:col>24</xdr:col>
      <xdr:colOff>76200</xdr:colOff>
      <xdr:row>39</xdr:row>
      <xdr:rowOff>129794</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714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39</xdr:row>
      <xdr:rowOff>271</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686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38</xdr:row>
      <xdr:rowOff>99060</xdr:rowOff>
    </xdr:from>
    <xdr:to>
      <xdr:col>20</xdr:col>
      <xdr:colOff>38100</xdr:colOff>
      <xdr:row>39</xdr:row>
      <xdr:rowOff>29210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61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39</xdr:row>
      <xdr:rowOff>13987</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700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38</xdr:row>
      <xdr:rowOff>121920</xdr:rowOff>
    </xdr:from>
    <xdr:to>
      <xdr:col>15</xdr:col>
      <xdr:colOff>149225</xdr:colOff>
      <xdr:row>39</xdr:row>
      <xdr:rowOff>52070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63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39</xdr:row>
      <xdr:rowOff>36847</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72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38</xdr:row>
      <xdr:rowOff>44196</xdr:rowOff>
    </xdr:from>
    <xdr:to>
      <xdr:col>11</xdr:col>
      <xdr:colOff>60325</xdr:colOff>
      <xdr:row>38</xdr:row>
      <xdr:rowOff>145796</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559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130573</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645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39</xdr:row>
      <xdr:rowOff>5334</xdr:rowOff>
    </xdr:from>
    <xdr:to>
      <xdr:col>6</xdr:col>
      <xdr:colOff>171450</xdr:colOff>
      <xdr:row>39</xdr:row>
      <xdr:rowOff>106934</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691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39</xdr:row>
      <xdr:rowOff>91711</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778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委託料や需用費などの増により前年度と比較して</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0.2</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ポイント増加した。</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今後も物価高騰などの影響によ</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る</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経費</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の</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増加が予測されるため、委託等による効果が最大限発揮できるよう行政サービスの質を維持しつつ、物件費の抑制に努める。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5" name="物件費グラフ枠">
          <a:extLst>
            <a:ext uri="{FF2B5EF4-FFF2-40B4-BE49-F238E27FC236}">
              <a16:creationId xmlns:a16="http://schemas.microsoft.com/office/drawing/2014/main" id="{00000000-0008-0000-0400-000073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18415</xdr:rowOff>
    </xdr:from>
    <xdr:to>
      <xdr:col>82</xdr:col>
      <xdr:colOff>107950</xdr:colOff>
      <xdr:row>21</xdr:row>
      <xdr:rowOff>12700</xdr:rowOff>
    </xdr:to>
    <xdr:cxnSp macro="">
      <xdr:nvCxnSpPr>
        <xdr:cNvPr id="116" name="直線コネクタ 115">
          <a:extLst>
            <a:ext uri="{FF2B5EF4-FFF2-40B4-BE49-F238E27FC236}">
              <a16:creationId xmlns:a16="http://schemas.microsoft.com/office/drawing/2014/main" id="{00000000-0008-0000-0400-000074000000}"/>
            </a:ext>
          </a:extLst>
        </xdr:cNvPr>
        <xdr:cNvCxnSpPr/>
      </xdr:nvCxnSpPr>
      <xdr:spPr>
        <a:xfrm flipV="1">
          <a:off x="16510000" y="241871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156227</xdr:rowOff>
    </xdr:from>
    <xdr:ext cx="762000" cy="259045"/>
    <xdr:sp macro="" textlink="">
      <xdr:nvSpPr>
        <xdr:cNvPr id="117" name="物件費最小値テキスト">
          <a:extLst>
            <a:ext uri="{FF2B5EF4-FFF2-40B4-BE49-F238E27FC236}">
              <a16:creationId xmlns:a16="http://schemas.microsoft.com/office/drawing/2014/main" id="{00000000-0008-0000-0400-000075000000}"/>
            </a:ext>
          </a:extLst>
        </xdr:cNvPr>
        <xdr:cNvSpPr txBox="1"/>
      </xdr:nvSpPr>
      <xdr:spPr>
        <a:xfrm>
          <a:off x="16598900" y="358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12700</xdr:rowOff>
    </xdr:from>
    <xdr:to>
      <xdr:col>82</xdr:col>
      <xdr:colOff>196850</xdr:colOff>
      <xdr:row>21</xdr:row>
      <xdr:rowOff>12700</xdr:rowOff>
    </xdr:to>
    <xdr:cxnSp macro="">
      <xdr:nvCxnSpPr>
        <xdr:cNvPr id="118" name="直線コネクタ 117">
          <a:extLst>
            <a:ext uri="{FF2B5EF4-FFF2-40B4-BE49-F238E27FC236}">
              <a16:creationId xmlns:a16="http://schemas.microsoft.com/office/drawing/2014/main" id="{00000000-0008-0000-0400-000076000000}"/>
            </a:ext>
          </a:extLst>
        </xdr:cNvPr>
        <xdr:cNvCxnSpPr/>
      </xdr:nvCxnSpPr>
      <xdr:spPr>
        <a:xfrm>
          <a:off x="16421100" y="3613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104792</xdr:rowOff>
    </xdr:from>
    <xdr:ext cx="762000" cy="259045"/>
    <xdr:sp macro="" textlink="">
      <xdr:nvSpPr>
        <xdr:cNvPr id="119" name="物件費最大値テキスト">
          <a:extLst>
            <a:ext uri="{FF2B5EF4-FFF2-40B4-BE49-F238E27FC236}">
              <a16:creationId xmlns:a16="http://schemas.microsoft.com/office/drawing/2014/main" id="{00000000-0008-0000-0400-000077000000}"/>
            </a:ext>
          </a:extLst>
        </xdr:cNvPr>
        <xdr:cNvSpPr txBox="1"/>
      </xdr:nvSpPr>
      <xdr:spPr>
        <a:xfrm>
          <a:off x="16598900" y="2162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18415</xdr:rowOff>
    </xdr:from>
    <xdr:to>
      <xdr:col>82</xdr:col>
      <xdr:colOff>196850</xdr:colOff>
      <xdr:row>14</xdr:row>
      <xdr:rowOff>18415</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a:off x="16421100" y="2418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149860</xdr:rowOff>
    </xdr:from>
    <xdr:to>
      <xdr:col>82</xdr:col>
      <xdr:colOff>107950</xdr:colOff>
      <xdr:row>16</xdr:row>
      <xdr:rowOff>161290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5671800" y="289306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58437</xdr:rowOff>
    </xdr:from>
    <xdr:ext cx="762000" cy="259045"/>
    <xdr:sp macro="" textlink="">
      <xdr:nvSpPr>
        <xdr:cNvPr id="122" name="物件費平均値テキスト">
          <a:extLst>
            <a:ext uri="{FF2B5EF4-FFF2-40B4-BE49-F238E27FC236}">
              <a16:creationId xmlns:a16="http://schemas.microsoft.com/office/drawing/2014/main" id="{00000000-0008-0000-0400-00007A000000}"/>
            </a:ext>
          </a:extLst>
        </xdr:cNvPr>
        <xdr:cNvSpPr txBox="1"/>
      </xdr:nvSpPr>
      <xdr:spPr>
        <a:xfrm>
          <a:off x="16598900" y="26301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41910</xdr:rowOff>
    </xdr:from>
    <xdr:to>
      <xdr:col>82</xdr:col>
      <xdr:colOff>158750</xdr:colOff>
      <xdr:row>16</xdr:row>
      <xdr:rowOff>143510</xdr:rowOff>
    </xdr:to>
    <xdr:sp macro="" textlink="">
      <xdr:nvSpPr>
        <xdr:cNvPr id="123" name="フローチャート: 判断 122">
          <a:extLst>
            <a:ext uri="{FF2B5EF4-FFF2-40B4-BE49-F238E27FC236}">
              <a16:creationId xmlns:a16="http://schemas.microsoft.com/office/drawing/2014/main" id="{00000000-0008-0000-0400-00007B000000}"/>
            </a:ext>
          </a:extLst>
        </xdr:cNvPr>
        <xdr:cNvSpPr/>
      </xdr:nvSpPr>
      <xdr:spPr>
        <a:xfrm>
          <a:off x="16459200" y="2785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81280</xdr:rowOff>
    </xdr:from>
    <xdr:to>
      <xdr:col>78</xdr:col>
      <xdr:colOff>69850</xdr:colOff>
      <xdr:row>16</xdr:row>
      <xdr:rowOff>149860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4782800" y="28244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36195</xdr:rowOff>
    </xdr:from>
    <xdr:to>
      <xdr:col>78</xdr:col>
      <xdr:colOff>120650</xdr:colOff>
      <xdr:row>16</xdr:row>
      <xdr:rowOff>137795</xdr:rowOff>
    </xdr:to>
    <xdr:sp macro="" textlink="">
      <xdr:nvSpPr>
        <xdr:cNvPr id="125" name="フローチャート: 判断 124">
          <a:extLst>
            <a:ext uri="{FF2B5EF4-FFF2-40B4-BE49-F238E27FC236}">
              <a16:creationId xmlns:a16="http://schemas.microsoft.com/office/drawing/2014/main" id="{00000000-0008-0000-0400-00007D000000}"/>
            </a:ext>
          </a:extLst>
        </xdr:cNvPr>
        <xdr:cNvSpPr/>
      </xdr:nvSpPr>
      <xdr:spPr>
        <a:xfrm>
          <a:off x="15621000" y="2779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147972</xdr:rowOff>
    </xdr:from>
    <xdr:ext cx="736600" cy="259045"/>
    <xdr:sp macro="" textlink="">
      <xdr:nvSpPr>
        <xdr:cNvPr id="126" name="テキスト ボックス 125">
          <a:extLst>
            <a:ext uri="{FF2B5EF4-FFF2-40B4-BE49-F238E27FC236}">
              <a16:creationId xmlns:a16="http://schemas.microsoft.com/office/drawing/2014/main" id="{00000000-0008-0000-0400-00007E000000}"/>
            </a:ext>
          </a:extLst>
        </xdr:cNvPr>
        <xdr:cNvSpPr txBox="1"/>
      </xdr:nvSpPr>
      <xdr:spPr>
        <a:xfrm>
          <a:off x="15290800" y="2548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155575</xdr:rowOff>
    </xdr:from>
    <xdr:to>
      <xdr:col>73</xdr:col>
      <xdr:colOff>180975</xdr:colOff>
      <xdr:row>16</xdr:row>
      <xdr:rowOff>81280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3893800" y="2727325"/>
          <a:ext cx="889000" cy="9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7620</xdr:rowOff>
    </xdr:from>
    <xdr:to>
      <xdr:col>74</xdr:col>
      <xdr:colOff>31750</xdr:colOff>
      <xdr:row>16</xdr:row>
      <xdr:rowOff>109220</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4732000" y="275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119397</xdr:rowOff>
    </xdr:from>
    <xdr:ext cx="7620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4401800" y="25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155575</xdr:rowOff>
    </xdr:from>
    <xdr:to>
      <xdr:col>69</xdr:col>
      <xdr:colOff>92075</xdr:colOff>
      <xdr:row>16</xdr:row>
      <xdr:rowOff>29845</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3004800" y="2727325"/>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110490</xdr:rowOff>
    </xdr:from>
    <xdr:to>
      <xdr:col>69</xdr:col>
      <xdr:colOff>142875</xdr:colOff>
      <xdr:row>16</xdr:row>
      <xdr:rowOff>40640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3843000" y="268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25417</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3512800" y="276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150495</xdr:rowOff>
    </xdr:from>
    <xdr:to>
      <xdr:col>65</xdr:col>
      <xdr:colOff>53975</xdr:colOff>
      <xdr:row>16</xdr:row>
      <xdr:rowOff>80645</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2954000" y="272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90822</xdr:rowOff>
    </xdr:from>
    <xdr:ext cx="7620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2623800" y="2491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110490</xdr:rowOff>
    </xdr:from>
    <xdr:to>
      <xdr:col>82</xdr:col>
      <xdr:colOff>158750</xdr:colOff>
      <xdr:row>17</xdr:row>
      <xdr:rowOff>40640</xdr:rowOff>
    </xdr:to>
    <xdr:sp macro="" textlink="">
      <xdr:nvSpPr>
        <xdr:cNvPr id="140" name="楕円 139">
          <a:extLst>
            <a:ext uri="{FF2B5EF4-FFF2-40B4-BE49-F238E27FC236}">
              <a16:creationId xmlns:a16="http://schemas.microsoft.com/office/drawing/2014/main" id="{00000000-0008-0000-0400-00008C000000}"/>
            </a:ext>
          </a:extLst>
        </xdr:cNvPr>
        <xdr:cNvSpPr/>
      </xdr:nvSpPr>
      <xdr:spPr>
        <a:xfrm>
          <a:off x="16459200" y="2853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16</xdr:row>
      <xdr:rowOff>82567</xdr:rowOff>
    </xdr:from>
    <xdr:ext cx="762000" cy="259045"/>
    <xdr:sp macro="" textlink="">
      <xdr:nvSpPr>
        <xdr:cNvPr id="141" name="物件費該当値テキスト">
          <a:extLst>
            <a:ext uri="{FF2B5EF4-FFF2-40B4-BE49-F238E27FC236}">
              <a16:creationId xmlns:a16="http://schemas.microsoft.com/office/drawing/2014/main" id="{00000000-0008-0000-0400-00008D000000}"/>
            </a:ext>
          </a:extLst>
        </xdr:cNvPr>
        <xdr:cNvSpPr txBox="1"/>
      </xdr:nvSpPr>
      <xdr:spPr>
        <a:xfrm>
          <a:off x="16598900" y="2825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99060</xdr:rowOff>
    </xdr:from>
    <xdr:to>
      <xdr:col>78</xdr:col>
      <xdr:colOff>120650</xdr:colOff>
      <xdr:row>17</xdr:row>
      <xdr:rowOff>29210</xdr:rowOff>
    </xdr:to>
    <xdr:sp macro="" textlink="">
      <xdr:nvSpPr>
        <xdr:cNvPr id="142" name="楕円 141">
          <a:extLst>
            <a:ext uri="{FF2B5EF4-FFF2-40B4-BE49-F238E27FC236}">
              <a16:creationId xmlns:a16="http://schemas.microsoft.com/office/drawing/2014/main" id="{00000000-0008-0000-0400-00008E000000}"/>
            </a:ext>
          </a:extLst>
        </xdr:cNvPr>
        <xdr:cNvSpPr/>
      </xdr:nvSpPr>
      <xdr:spPr>
        <a:xfrm>
          <a:off x="15621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13987</xdr:rowOff>
    </xdr:from>
    <xdr:ext cx="7366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5290800" y="2928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30480</xdr:rowOff>
    </xdr:from>
    <xdr:to>
      <xdr:col>74</xdr:col>
      <xdr:colOff>31750</xdr:colOff>
      <xdr:row>16</xdr:row>
      <xdr:rowOff>132080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4732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116857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401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104775</xdr:rowOff>
    </xdr:from>
    <xdr:to>
      <xdr:col>69</xdr:col>
      <xdr:colOff>142875</xdr:colOff>
      <xdr:row>16</xdr:row>
      <xdr:rowOff>34925</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3843000" y="2676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45102</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3512800" y="2445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150495</xdr:rowOff>
    </xdr:from>
    <xdr:to>
      <xdr:col>65</xdr:col>
      <xdr:colOff>53975</xdr:colOff>
      <xdr:row>16</xdr:row>
      <xdr:rowOff>80645</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2954000" y="2722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65422</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2623800" y="280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0" name="正方形/長方形 149">
          <a:extLst>
            <a:ext uri="{FF2B5EF4-FFF2-40B4-BE49-F238E27FC236}">
              <a16:creationId xmlns:a16="http://schemas.microsoft.com/office/drawing/2014/main" id="{00000000-0008-0000-0400-000096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1" name="正方形/長方形 150">
          <a:extLst>
            <a:ext uri="{FF2B5EF4-FFF2-40B4-BE49-F238E27FC236}">
              <a16:creationId xmlns:a16="http://schemas.microsoft.com/office/drawing/2014/main" id="{00000000-0008-0000-0400-000097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0" name="テキスト ボックス 159">
          <a:extLst>
            <a:ext uri="{FF2B5EF4-FFF2-40B4-BE49-F238E27FC236}">
              <a16:creationId xmlns:a16="http://schemas.microsoft.com/office/drawing/2014/main" id="{00000000-0008-0000-0400-0000A0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類似団体平均を</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2.4</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ポイント下回ったが、こども医療費や自立支援給付費などの増加によって、前年度と比較して</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0.1</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ポイント増加している。</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今後も社会保障費の増加が見込まれるが、受益と負担における公平性の視点から、町単独制度をはじめ適正な行政サービスを提供し、財政を圧迫する上昇傾向に歯止めをかけるよう努める。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3</xdr:col>
      <xdr:colOff>123825</xdr:colOff>
      <xdr:row>49</xdr:row>
      <xdr:rowOff>107950</xdr:rowOff>
    </xdr:from>
    <xdr:ext cx="298543" cy="225703"/>
    <xdr:sp macro="" textlink="">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2" name="直線コネクタ 161">
          <a:extLst>
            <a:ext uri="{FF2B5EF4-FFF2-40B4-BE49-F238E27FC236}">
              <a16:creationId xmlns:a16="http://schemas.microsoft.com/office/drawing/2014/main" id="{00000000-0008-0000-0400-0000A2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69850</xdr:rowOff>
    </xdr:from>
    <xdr:to>
      <xdr:col>26</xdr:col>
      <xdr:colOff>184150</xdr:colOff>
      <xdr:row>61</xdr:row>
      <xdr:rowOff>69850</xdr:rowOff>
    </xdr:to>
    <xdr:cxnSp macro="">
      <xdr:nvCxnSpPr>
        <xdr:cNvPr id="164" name="直線コネクタ 163">
          <a:extLst>
            <a:ext uri="{FF2B5EF4-FFF2-40B4-BE49-F238E27FC236}">
              <a16:creationId xmlns:a16="http://schemas.microsoft.com/office/drawing/2014/main" id="{00000000-0008-0000-0400-0000A4000000}"/>
            </a:ext>
          </a:extLst>
        </xdr:cNvPr>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60</xdr:row>
      <xdr:rowOff>99077</xdr:rowOff>
    </xdr:from>
    <xdr:ext cx="508000" cy="259045"/>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127000</xdr:rowOff>
    </xdr:from>
    <xdr:to>
      <xdr:col>26</xdr:col>
      <xdr:colOff>184150</xdr:colOff>
      <xdr:row>58</xdr:row>
      <xdr:rowOff>127000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156227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12700</xdr:rowOff>
    </xdr:from>
    <xdr:to>
      <xdr:col>26</xdr:col>
      <xdr:colOff>184150</xdr:colOff>
      <xdr:row>56</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53</xdr:row>
      <xdr:rowOff>69850</xdr:rowOff>
    </xdr:from>
    <xdr:to>
      <xdr:col>26</xdr:col>
      <xdr:colOff>184150</xdr:colOff>
      <xdr:row>53</xdr:row>
      <xdr:rowOff>69850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99077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4" name="扶助費グラフ枠">
          <a:extLst>
            <a:ext uri="{FF2B5EF4-FFF2-40B4-BE49-F238E27FC236}">
              <a16:creationId xmlns:a16="http://schemas.microsoft.com/office/drawing/2014/main" id="{00000000-0008-0000-0400-0000AE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104140</xdr:rowOff>
    </xdr:from>
    <xdr:to>
      <xdr:col>24</xdr:col>
      <xdr:colOff>25400</xdr:colOff>
      <xdr:row>61</xdr:row>
      <xdr:rowOff>60706</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flipV="1">
          <a:off x="4826000" y="9019540"/>
          <a:ext cx="0" cy="1499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32783</xdr:rowOff>
    </xdr:from>
    <xdr:ext cx="762000" cy="259045"/>
    <xdr:sp macro="" textlink="">
      <xdr:nvSpPr>
        <xdr:cNvPr id="176" name="扶助費最小値テキスト">
          <a:extLst>
            <a:ext uri="{FF2B5EF4-FFF2-40B4-BE49-F238E27FC236}">
              <a16:creationId xmlns:a16="http://schemas.microsoft.com/office/drawing/2014/main" id="{00000000-0008-0000-0400-0000B0000000}"/>
            </a:ext>
          </a:extLst>
        </xdr:cNvPr>
        <xdr:cNvSpPr txBox="1"/>
      </xdr:nvSpPr>
      <xdr:spPr>
        <a:xfrm>
          <a:off x="4914900" y="10491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60706</xdr:rowOff>
    </xdr:from>
    <xdr:to>
      <xdr:col>24</xdr:col>
      <xdr:colOff>114300</xdr:colOff>
      <xdr:row>61</xdr:row>
      <xdr:rowOff>60706</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4737100" y="10519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19067</xdr:rowOff>
    </xdr:from>
    <xdr:ext cx="762000" cy="259045"/>
    <xdr:sp macro="" textlink="">
      <xdr:nvSpPr>
        <xdr:cNvPr id="178" name="扶助費最大値テキスト">
          <a:extLst>
            <a:ext uri="{FF2B5EF4-FFF2-40B4-BE49-F238E27FC236}">
              <a16:creationId xmlns:a16="http://schemas.microsoft.com/office/drawing/2014/main" id="{00000000-0008-0000-0400-0000B2000000}"/>
            </a:ext>
          </a:extLst>
        </xdr:cNvPr>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104140</xdr:rowOff>
    </xdr:from>
    <xdr:to>
      <xdr:col>24</xdr:col>
      <xdr:colOff>114300</xdr:colOff>
      <xdr:row>52</xdr:row>
      <xdr:rowOff>104140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154432</xdr:rowOff>
    </xdr:from>
    <xdr:to>
      <xdr:col>24</xdr:col>
      <xdr:colOff>25400</xdr:colOff>
      <xdr:row>54</xdr:row>
      <xdr:rowOff>163576</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3987800" y="9412732"/>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132859</xdr:rowOff>
    </xdr:from>
    <xdr:ext cx="762000" cy="259045"/>
    <xdr:sp macro="" textlink="">
      <xdr:nvSpPr>
        <xdr:cNvPr id="181" name="扶助費平均値テキスト">
          <a:extLst>
            <a:ext uri="{FF2B5EF4-FFF2-40B4-BE49-F238E27FC236}">
              <a16:creationId xmlns:a16="http://schemas.microsoft.com/office/drawing/2014/main" id="{00000000-0008-0000-0400-0000B5000000}"/>
            </a:ext>
          </a:extLst>
        </xdr:cNvPr>
        <xdr:cNvSpPr txBox="1"/>
      </xdr:nvSpPr>
      <xdr:spPr>
        <a:xfrm>
          <a:off x="4914900" y="95626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160782</xdr:rowOff>
    </xdr:from>
    <xdr:to>
      <xdr:col>24</xdr:col>
      <xdr:colOff>76200</xdr:colOff>
      <xdr:row>56</xdr:row>
      <xdr:rowOff>90932</xdr:rowOff>
    </xdr:to>
    <xdr:sp macro="" textlink="">
      <xdr:nvSpPr>
        <xdr:cNvPr id="182" name="フローチャート: 判断 181">
          <a:extLst>
            <a:ext uri="{FF2B5EF4-FFF2-40B4-BE49-F238E27FC236}">
              <a16:creationId xmlns:a16="http://schemas.microsoft.com/office/drawing/2014/main" id="{00000000-0008-0000-0400-0000B6000000}"/>
            </a:ext>
          </a:extLst>
        </xdr:cNvPr>
        <xdr:cNvSpPr/>
      </xdr:nvSpPr>
      <xdr:spPr>
        <a:xfrm>
          <a:off x="4775200" y="9590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136144</xdr:rowOff>
    </xdr:from>
    <xdr:to>
      <xdr:col>19</xdr:col>
      <xdr:colOff>187325</xdr:colOff>
      <xdr:row>54</xdr:row>
      <xdr:rowOff>154432</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3098800" y="939444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124206</xdr:rowOff>
    </xdr:from>
    <xdr:to>
      <xdr:col>20</xdr:col>
      <xdr:colOff>38100</xdr:colOff>
      <xdr:row>56</xdr:row>
      <xdr:rowOff>54356</xdr:rowOff>
    </xdr:to>
    <xdr:sp macro="" textlink="">
      <xdr:nvSpPr>
        <xdr:cNvPr id="184" name="フローチャート: 判断 183">
          <a:extLst>
            <a:ext uri="{FF2B5EF4-FFF2-40B4-BE49-F238E27FC236}">
              <a16:creationId xmlns:a16="http://schemas.microsoft.com/office/drawing/2014/main" id="{00000000-0008-0000-0400-0000B8000000}"/>
            </a:ext>
          </a:extLst>
        </xdr:cNvPr>
        <xdr:cNvSpPr/>
      </xdr:nvSpPr>
      <xdr:spPr>
        <a:xfrm>
          <a:off x="3937000" y="9553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39133</xdr:rowOff>
    </xdr:from>
    <xdr:ext cx="7366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3606800" y="96403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117856</xdr:rowOff>
    </xdr:from>
    <xdr:to>
      <xdr:col>15</xdr:col>
      <xdr:colOff>98425</xdr:colOff>
      <xdr:row>54</xdr:row>
      <xdr:rowOff>136144</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2209800" y="937615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69342</xdr:rowOff>
    </xdr:from>
    <xdr:to>
      <xdr:col>15</xdr:col>
      <xdr:colOff>149225</xdr:colOff>
      <xdr:row>55</xdr:row>
      <xdr:rowOff>170942</xdr:rowOff>
    </xdr:to>
    <xdr:sp macro="" textlink="">
      <xdr:nvSpPr>
        <xdr:cNvPr id="187" name="フローチャート: 判断 186">
          <a:extLst>
            <a:ext uri="{FF2B5EF4-FFF2-40B4-BE49-F238E27FC236}">
              <a16:creationId xmlns:a16="http://schemas.microsoft.com/office/drawing/2014/main" id="{00000000-0008-0000-0400-0000BB000000}"/>
            </a:ext>
          </a:extLst>
        </xdr:cNvPr>
        <xdr:cNvSpPr/>
      </xdr:nvSpPr>
      <xdr:spPr>
        <a:xfrm>
          <a:off x="30480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155719</xdr:rowOff>
    </xdr:from>
    <xdr:ext cx="762000" cy="259045"/>
    <xdr:sp macro="" textlink="">
      <xdr:nvSpPr>
        <xdr:cNvPr id="188" name="テキスト ボックス 187">
          <a:extLst>
            <a:ext uri="{FF2B5EF4-FFF2-40B4-BE49-F238E27FC236}">
              <a16:creationId xmlns:a16="http://schemas.microsoft.com/office/drawing/2014/main" id="{00000000-0008-0000-0400-0000BC000000}"/>
            </a:ext>
          </a:extLst>
        </xdr:cNvPr>
        <xdr:cNvSpPr txBox="1"/>
      </xdr:nvSpPr>
      <xdr:spPr>
        <a:xfrm>
          <a:off x="2717800" y="9585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81280</xdr:rowOff>
    </xdr:from>
    <xdr:to>
      <xdr:col>11</xdr:col>
      <xdr:colOff>9525</xdr:colOff>
      <xdr:row>54</xdr:row>
      <xdr:rowOff>117856</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1320800" y="933958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23622</xdr:rowOff>
    </xdr:from>
    <xdr:to>
      <xdr:col>11</xdr:col>
      <xdr:colOff>60325</xdr:colOff>
      <xdr:row>55</xdr:row>
      <xdr:rowOff>125222</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2159000" y="9453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109999</xdr:rowOff>
    </xdr:from>
    <xdr:ext cx="7620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1828800" y="9539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69342</xdr:rowOff>
    </xdr:from>
    <xdr:to>
      <xdr:col>6</xdr:col>
      <xdr:colOff>171450</xdr:colOff>
      <xdr:row>55</xdr:row>
      <xdr:rowOff>170942</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12700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155719</xdr:rowOff>
    </xdr:from>
    <xdr:ext cx="7620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939800" y="9585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112776</xdr:rowOff>
    </xdr:from>
    <xdr:to>
      <xdr:col>24</xdr:col>
      <xdr:colOff>76200</xdr:colOff>
      <xdr:row>55</xdr:row>
      <xdr:rowOff>42926</xdr:rowOff>
    </xdr:to>
    <xdr:sp macro="" textlink="">
      <xdr:nvSpPr>
        <xdr:cNvPr id="199" name="楕円 198">
          <a:extLst>
            <a:ext uri="{FF2B5EF4-FFF2-40B4-BE49-F238E27FC236}">
              <a16:creationId xmlns:a16="http://schemas.microsoft.com/office/drawing/2014/main" id="{00000000-0008-0000-0400-0000C7000000}"/>
            </a:ext>
          </a:extLst>
        </xdr:cNvPr>
        <xdr:cNvSpPr/>
      </xdr:nvSpPr>
      <xdr:spPr>
        <a:xfrm>
          <a:off x="4775200" y="9371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129303</xdr:rowOff>
    </xdr:from>
    <xdr:ext cx="762000" cy="259045"/>
    <xdr:sp macro="" textlink="">
      <xdr:nvSpPr>
        <xdr:cNvPr id="200" name="扶助費該当値テキスト">
          <a:extLst>
            <a:ext uri="{FF2B5EF4-FFF2-40B4-BE49-F238E27FC236}">
              <a16:creationId xmlns:a16="http://schemas.microsoft.com/office/drawing/2014/main" id="{00000000-0008-0000-0400-0000C8000000}"/>
            </a:ext>
          </a:extLst>
        </xdr:cNvPr>
        <xdr:cNvSpPr txBox="1"/>
      </xdr:nvSpPr>
      <xdr:spPr>
        <a:xfrm>
          <a:off x="4914900" y="9216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103632</xdr:rowOff>
    </xdr:from>
    <xdr:to>
      <xdr:col>20</xdr:col>
      <xdr:colOff>38100</xdr:colOff>
      <xdr:row>55</xdr:row>
      <xdr:rowOff>33782</xdr:rowOff>
    </xdr:to>
    <xdr:sp macro="" textlink="">
      <xdr:nvSpPr>
        <xdr:cNvPr id="201" name="楕円 200">
          <a:extLst>
            <a:ext uri="{FF2B5EF4-FFF2-40B4-BE49-F238E27FC236}">
              <a16:creationId xmlns:a16="http://schemas.microsoft.com/office/drawing/2014/main" id="{00000000-0008-0000-0400-0000C9000000}"/>
            </a:ext>
          </a:extLst>
        </xdr:cNvPr>
        <xdr:cNvSpPr/>
      </xdr:nvSpPr>
      <xdr:spPr>
        <a:xfrm>
          <a:off x="3937000" y="9361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43959</xdr:rowOff>
    </xdr:from>
    <xdr:ext cx="7366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3606800" y="91308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85344</xdr:rowOff>
    </xdr:from>
    <xdr:to>
      <xdr:col>15</xdr:col>
      <xdr:colOff>149225</xdr:colOff>
      <xdr:row>55</xdr:row>
      <xdr:rowOff>15494</xdr:rowOff>
    </xdr:to>
    <xdr:sp macro="" textlink="">
      <xdr:nvSpPr>
        <xdr:cNvPr id="203" name="楕円 202">
          <a:extLst>
            <a:ext uri="{FF2B5EF4-FFF2-40B4-BE49-F238E27FC236}">
              <a16:creationId xmlns:a16="http://schemas.microsoft.com/office/drawing/2014/main" id="{00000000-0008-0000-0400-0000CB000000}"/>
            </a:ext>
          </a:extLst>
        </xdr:cNvPr>
        <xdr:cNvSpPr/>
      </xdr:nvSpPr>
      <xdr:spPr>
        <a:xfrm>
          <a:off x="3048000" y="9343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25671</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717800" y="9112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67056</xdr:rowOff>
    </xdr:from>
    <xdr:to>
      <xdr:col>11</xdr:col>
      <xdr:colOff>60325</xdr:colOff>
      <xdr:row>54</xdr:row>
      <xdr:rowOff>168656</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2159000" y="9325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7383</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828800" y="9094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30480</xdr:rowOff>
    </xdr:from>
    <xdr:to>
      <xdr:col>6</xdr:col>
      <xdr:colOff>171450</xdr:colOff>
      <xdr:row>54</xdr:row>
      <xdr:rowOff>132080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12700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142257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939800" y="905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09" name="正方形/長方形 208">
          <a:extLst>
            <a:ext uri="{FF2B5EF4-FFF2-40B4-BE49-F238E27FC236}">
              <a16:creationId xmlns:a16="http://schemas.microsoft.com/office/drawing/2014/main" id="{00000000-0008-0000-0400-0000D1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0" name="正方形/長方形 209">
          <a:extLst>
            <a:ext uri="{FF2B5EF4-FFF2-40B4-BE49-F238E27FC236}">
              <a16:creationId xmlns:a16="http://schemas.microsoft.com/office/drawing/2014/main" id="{00000000-0008-0000-0400-0000D2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1" name="正方形/長方形 210">
          <a:extLst>
            <a:ext uri="{FF2B5EF4-FFF2-40B4-BE49-F238E27FC236}">
              <a16:creationId xmlns:a16="http://schemas.microsoft.com/office/drawing/2014/main" id="{00000000-0008-0000-0400-0000D3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2" name="正方形/長方形 211">
          <a:extLst>
            <a:ext uri="{FF2B5EF4-FFF2-40B4-BE49-F238E27FC236}">
              <a16:creationId xmlns:a16="http://schemas.microsoft.com/office/drawing/2014/main" id="{00000000-0008-0000-0400-0000D4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19" name="テキスト ボックス 218">
          <a:extLst>
            <a:ext uri="{FF2B5EF4-FFF2-40B4-BE49-F238E27FC236}">
              <a16:creationId xmlns:a16="http://schemas.microsoft.com/office/drawing/2014/main" id="{00000000-0008-0000-0400-0000DB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国民健康保険事業特別</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会計繰出金などの増により、前年度と比較して</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0.6</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ポイント増加し、類似団体平均を</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1.4</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ポイント上回った。</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今後もサービスの多様化等による社会保障費の増加が見込まれるが、各特別会計における保険料などの適正化を図ることなどにより、普通会計の負担を減らすよう努める。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62</xdr:col>
      <xdr:colOff>6350</xdr:colOff>
      <xdr:row>49</xdr:row>
      <xdr:rowOff>107950</xdr:rowOff>
    </xdr:from>
    <xdr:ext cx="298543" cy="225703"/>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1" name="直線コネクタ 220">
          <a:extLst>
            <a:ext uri="{FF2B5EF4-FFF2-40B4-BE49-F238E27FC236}">
              <a16:creationId xmlns:a16="http://schemas.microsoft.com/office/drawing/2014/main" id="{00000000-0008-0000-0400-0000DD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3" name="直線コネクタ 222">
          <a:extLst>
            <a:ext uri="{FF2B5EF4-FFF2-40B4-BE49-F238E27FC236}">
              <a16:creationId xmlns:a16="http://schemas.microsoft.com/office/drawing/2014/main" id="{00000000-0008-0000-0400-0000DF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35" name="その他グラフ枠">
          <a:extLst>
            <a:ext uri="{FF2B5EF4-FFF2-40B4-BE49-F238E27FC236}">
              <a16:creationId xmlns:a16="http://schemas.microsoft.com/office/drawing/2014/main" id="{00000000-0008-0000-0400-0000EB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82550</xdr:rowOff>
    </xdr:from>
    <xdr:to>
      <xdr:col>82</xdr:col>
      <xdr:colOff>107950</xdr:colOff>
      <xdr:row>61</xdr:row>
      <xdr:rowOff>19050</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flipV="1">
          <a:off x="16510000" y="91694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162577</xdr:rowOff>
    </xdr:from>
    <xdr:ext cx="762000" cy="259045"/>
    <xdr:sp macro="" textlink="">
      <xdr:nvSpPr>
        <xdr:cNvPr id="237" name="その他最小値テキスト">
          <a:extLst>
            <a:ext uri="{FF2B5EF4-FFF2-40B4-BE49-F238E27FC236}">
              <a16:creationId xmlns:a16="http://schemas.microsoft.com/office/drawing/2014/main" id="{00000000-0008-0000-0400-0000ED000000}"/>
            </a:ext>
          </a:extLst>
        </xdr:cNvPr>
        <xdr:cNvSpPr txBox="1"/>
      </xdr:nvSpPr>
      <xdr:spPr>
        <a:xfrm>
          <a:off x="16598900" y="1044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19050</xdr:rowOff>
    </xdr:from>
    <xdr:to>
      <xdr:col>82</xdr:col>
      <xdr:colOff>196850</xdr:colOff>
      <xdr:row>61</xdr:row>
      <xdr:rowOff>19050</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6421100" y="10477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168927</xdr:rowOff>
    </xdr:from>
    <xdr:ext cx="762000" cy="259045"/>
    <xdr:sp macro="" textlink="">
      <xdr:nvSpPr>
        <xdr:cNvPr id="239" name="その他最大値テキスト">
          <a:extLst>
            <a:ext uri="{FF2B5EF4-FFF2-40B4-BE49-F238E27FC236}">
              <a16:creationId xmlns:a16="http://schemas.microsoft.com/office/drawing/2014/main" id="{00000000-0008-0000-0400-0000EF000000}"/>
            </a:ext>
          </a:extLst>
        </xdr:cNvPr>
        <xdr:cNvSpPr txBox="1"/>
      </xdr:nvSpPr>
      <xdr:spPr>
        <a:xfrm>
          <a:off x="165989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82550</xdr:rowOff>
    </xdr:from>
    <xdr:to>
      <xdr:col>82</xdr:col>
      <xdr:colOff>196850</xdr:colOff>
      <xdr:row>53</xdr:row>
      <xdr:rowOff>82550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6421100" y="9169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63500</xdr:rowOff>
    </xdr:from>
    <xdr:to>
      <xdr:col>82</xdr:col>
      <xdr:colOff>107950</xdr:colOff>
      <xdr:row>58</xdr:row>
      <xdr:rowOff>139700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5671800" y="100076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99077</xdr:rowOff>
    </xdr:from>
    <xdr:ext cx="762000" cy="259045"/>
    <xdr:sp macro="" textlink="">
      <xdr:nvSpPr>
        <xdr:cNvPr id="242" name="その他平均値テキスト">
          <a:extLst>
            <a:ext uri="{FF2B5EF4-FFF2-40B4-BE49-F238E27FC236}">
              <a16:creationId xmlns:a16="http://schemas.microsoft.com/office/drawing/2014/main" id="{00000000-0008-0000-0400-0000F2000000}"/>
            </a:ext>
          </a:extLst>
        </xdr:cNvPr>
        <xdr:cNvSpPr txBox="1"/>
      </xdr:nvSpPr>
      <xdr:spPr>
        <a:xfrm>
          <a:off x="16598900" y="9700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82550</xdr:rowOff>
    </xdr:from>
    <xdr:to>
      <xdr:col>82</xdr:col>
      <xdr:colOff>158750</xdr:colOff>
      <xdr:row>58</xdr:row>
      <xdr:rowOff>12700</xdr:rowOff>
    </xdr:to>
    <xdr:sp macro="" textlink="">
      <xdr:nvSpPr>
        <xdr:cNvPr id="243" name="フローチャート: 判断 242">
          <a:extLst>
            <a:ext uri="{FF2B5EF4-FFF2-40B4-BE49-F238E27FC236}">
              <a16:creationId xmlns:a16="http://schemas.microsoft.com/office/drawing/2014/main" id="{00000000-0008-0000-0400-0000F3000000}"/>
            </a:ext>
          </a:extLst>
        </xdr:cNvPr>
        <xdr:cNvSpPr/>
      </xdr:nvSpPr>
      <xdr:spPr>
        <a:xfrm>
          <a:off x="164592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146050</xdr:rowOff>
    </xdr:from>
    <xdr:to>
      <xdr:col>78</xdr:col>
      <xdr:colOff>69850</xdr:colOff>
      <xdr:row>58</xdr:row>
      <xdr:rowOff>63500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4782800" y="99187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158750</xdr:rowOff>
    </xdr:from>
    <xdr:to>
      <xdr:col>78</xdr:col>
      <xdr:colOff>120650</xdr:colOff>
      <xdr:row>58</xdr:row>
      <xdr:rowOff>88900</xdr:rowOff>
    </xdr:to>
    <xdr:sp macro="" textlink="">
      <xdr:nvSpPr>
        <xdr:cNvPr id="245" name="フローチャート: 判断 244">
          <a:extLst>
            <a:ext uri="{FF2B5EF4-FFF2-40B4-BE49-F238E27FC236}">
              <a16:creationId xmlns:a16="http://schemas.microsoft.com/office/drawing/2014/main" id="{00000000-0008-0000-0400-0000F5000000}"/>
            </a:ext>
          </a:extLst>
        </xdr:cNvPr>
        <xdr:cNvSpPr/>
      </xdr:nvSpPr>
      <xdr:spPr>
        <a:xfrm>
          <a:off x="15621000" y="993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99077</xdr:rowOff>
    </xdr:from>
    <xdr:ext cx="7366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5290800" y="9700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146050</xdr:rowOff>
    </xdr:from>
    <xdr:to>
      <xdr:col>73</xdr:col>
      <xdr:colOff>180975</xdr:colOff>
      <xdr:row>58</xdr:row>
      <xdr:rowOff>25400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flipV="1">
          <a:off x="13893800" y="99187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133350</xdr:rowOff>
    </xdr:from>
    <xdr:to>
      <xdr:col>74</xdr:col>
      <xdr:colOff>31750</xdr:colOff>
      <xdr:row>58</xdr:row>
      <xdr:rowOff>63500</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4732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48277</xdr:rowOff>
    </xdr:from>
    <xdr:ext cx="762000" cy="259045"/>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4401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25400</xdr:rowOff>
    </xdr:from>
    <xdr:to>
      <xdr:col>69</xdr:col>
      <xdr:colOff>92075</xdr:colOff>
      <xdr:row>59</xdr:row>
      <xdr:rowOff>57150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flipV="1">
          <a:off x="13004800" y="9969500"/>
          <a:ext cx="889000" cy="20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57150</xdr:rowOff>
    </xdr:from>
    <xdr:to>
      <xdr:col>69</xdr:col>
      <xdr:colOff>142875</xdr:colOff>
      <xdr:row>57</xdr:row>
      <xdr:rowOff>158750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3843000" y="982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168927</xdr:rowOff>
    </xdr:from>
    <xdr:ext cx="7620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3512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25400</xdr:rowOff>
    </xdr:from>
    <xdr:to>
      <xdr:col>65</xdr:col>
      <xdr:colOff>53975</xdr:colOff>
      <xdr:row>58</xdr:row>
      <xdr:rowOff>127000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2954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137177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2623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88900</xdr:rowOff>
    </xdr:from>
    <xdr:to>
      <xdr:col>82</xdr:col>
      <xdr:colOff>158750</xdr:colOff>
      <xdr:row>59</xdr:row>
      <xdr:rowOff>19050</xdr:rowOff>
    </xdr:to>
    <xdr:sp macro="" textlink="">
      <xdr:nvSpPr>
        <xdr:cNvPr id="260" name="楕円 259">
          <a:extLst>
            <a:ext uri="{FF2B5EF4-FFF2-40B4-BE49-F238E27FC236}">
              <a16:creationId xmlns:a16="http://schemas.microsoft.com/office/drawing/2014/main" id="{00000000-0008-0000-0400-000004010000}"/>
            </a:ext>
          </a:extLst>
        </xdr:cNvPr>
        <xdr:cNvSpPr/>
      </xdr:nvSpPr>
      <xdr:spPr>
        <a:xfrm>
          <a:off x="164592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60977</xdr:rowOff>
    </xdr:from>
    <xdr:ext cx="762000" cy="259045"/>
    <xdr:sp macro="" textlink="">
      <xdr:nvSpPr>
        <xdr:cNvPr id="261" name="その他該当値テキスト">
          <a:extLst>
            <a:ext uri="{FF2B5EF4-FFF2-40B4-BE49-F238E27FC236}">
              <a16:creationId xmlns:a16="http://schemas.microsoft.com/office/drawing/2014/main" id="{00000000-0008-0000-0400-000005010000}"/>
            </a:ext>
          </a:extLst>
        </xdr:cNvPr>
        <xdr:cNvSpPr txBox="1"/>
      </xdr:nvSpPr>
      <xdr:spPr>
        <a:xfrm>
          <a:off x="16598900" y="1000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12700</xdr:rowOff>
    </xdr:from>
    <xdr:to>
      <xdr:col>78</xdr:col>
      <xdr:colOff>120650</xdr:colOff>
      <xdr:row>58</xdr:row>
      <xdr:rowOff>114300</xdr:rowOff>
    </xdr:to>
    <xdr:sp macro="" textlink="">
      <xdr:nvSpPr>
        <xdr:cNvPr id="262" name="楕円 261">
          <a:extLst>
            <a:ext uri="{FF2B5EF4-FFF2-40B4-BE49-F238E27FC236}">
              <a16:creationId xmlns:a16="http://schemas.microsoft.com/office/drawing/2014/main" id="{00000000-0008-0000-0400-000006010000}"/>
            </a:ext>
          </a:extLst>
        </xdr:cNvPr>
        <xdr:cNvSpPr/>
      </xdr:nvSpPr>
      <xdr:spPr>
        <a:xfrm>
          <a:off x="15621000" y="995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99077</xdr:rowOff>
    </xdr:from>
    <xdr:ext cx="7366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5290800" y="1004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95250</xdr:rowOff>
    </xdr:from>
    <xdr:to>
      <xdr:col>74</xdr:col>
      <xdr:colOff>31750</xdr:colOff>
      <xdr:row>58</xdr:row>
      <xdr:rowOff>25400</xdr:rowOff>
    </xdr:to>
    <xdr:sp macro="" textlink="">
      <xdr:nvSpPr>
        <xdr:cNvPr id="264" name="楕円 263">
          <a:extLst>
            <a:ext uri="{FF2B5EF4-FFF2-40B4-BE49-F238E27FC236}">
              <a16:creationId xmlns:a16="http://schemas.microsoft.com/office/drawing/2014/main" id="{00000000-0008-0000-0400-000008010000}"/>
            </a:ext>
          </a:extLst>
        </xdr:cNvPr>
        <xdr:cNvSpPr/>
      </xdr:nvSpPr>
      <xdr:spPr>
        <a:xfrm>
          <a:off x="14732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35577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4018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146050</xdr:rowOff>
    </xdr:from>
    <xdr:to>
      <xdr:col>69</xdr:col>
      <xdr:colOff>142875</xdr:colOff>
      <xdr:row>58</xdr:row>
      <xdr:rowOff>76200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38430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60977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3512800" y="1000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6350</xdr:rowOff>
    </xdr:from>
    <xdr:to>
      <xdr:col>65</xdr:col>
      <xdr:colOff>53975</xdr:colOff>
      <xdr:row>59</xdr:row>
      <xdr:rowOff>107950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2954000" y="1012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92727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623800" y="1020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0" name="正方形/長方形 269">
          <a:extLst>
            <a:ext uri="{FF2B5EF4-FFF2-40B4-BE49-F238E27FC236}">
              <a16:creationId xmlns:a16="http://schemas.microsoft.com/office/drawing/2014/main" id="{00000000-0008-0000-0400-00000E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下水道事業会計繰出金などの</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増</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により、前年度と比較して</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1.9</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ポイント</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増加</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している。</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町単独補助金について費用対効果や事業の必要性等を再確認し、適正な交付に努める。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62</xdr:col>
      <xdr:colOff>6350</xdr:colOff>
      <xdr:row>29</xdr:row>
      <xdr:rowOff>107950</xdr:rowOff>
    </xdr:from>
    <xdr:ext cx="298543" cy="225703"/>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2" name="直線コネクタ 281">
          <a:extLst>
            <a:ext uri="{FF2B5EF4-FFF2-40B4-BE49-F238E27FC236}">
              <a16:creationId xmlns:a16="http://schemas.microsoft.com/office/drawing/2014/main" id="{00000000-0008-0000-0400-00001A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284" name="直線コネクタ 283">
          <a:extLst>
            <a:ext uri="{FF2B5EF4-FFF2-40B4-BE49-F238E27FC236}">
              <a16:creationId xmlns:a16="http://schemas.microsoft.com/office/drawing/2014/main" id="{00000000-0008-0000-0400-00001C010000}"/>
            </a:ext>
          </a:extLst>
        </xdr:cNvPr>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3827</xdr:rowOff>
    </xdr:from>
    <xdr:ext cx="508000" cy="259045"/>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38</xdr:row>
      <xdr:rowOff>137177</xdr:rowOff>
    </xdr:from>
    <xdr:ext cx="508000" cy="259045"/>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34</xdr:row>
      <xdr:rowOff>60977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22877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296" name="補助費等グラフ枠">
          <a:extLst>
            <a:ext uri="{FF2B5EF4-FFF2-40B4-BE49-F238E27FC236}">
              <a16:creationId xmlns:a16="http://schemas.microsoft.com/office/drawing/2014/main" id="{00000000-0008-0000-0400-000028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149860</xdr:rowOff>
    </xdr:from>
    <xdr:to>
      <xdr:col>82</xdr:col>
      <xdr:colOff>107950</xdr:colOff>
      <xdr:row>41</xdr:row>
      <xdr:rowOff>100330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flipV="1">
          <a:off x="16510000" y="5636260"/>
          <a:ext cx="0" cy="1493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72407</xdr:rowOff>
    </xdr:from>
    <xdr:ext cx="762000" cy="259045"/>
    <xdr:sp macro="" textlink="">
      <xdr:nvSpPr>
        <xdr:cNvPr id="298" name="補助費等最小値テキスト">
          <a:extLst>
            <a:ext uri="{FF2B5EF4-FFF2-40B4-BE49-F238E27FC236}">
              <a16:creationId xmlns:a16="http://schemas.microsoft.com/office/drawing/2014/main" id="{00000000-0008-0000-0400-00002A010000}"/>
            </a:ext>
          </a:extLst>
        </xdr:cNvPr>
        <xdr:cNvSpPr txBox="1"/>
      </xdr:nvSpPr>
      <xdr:spPr>
        <a:xfrm>
          <a:off x="16598900" y="710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100330</xdr:rowOff>
    </xdr:from>
    <xdr:to>
      <xdr:col>82</xdr:col>
      <xdr:colOff>196850</xdr:colOff>
      <xdr:row>41</xdr:row>
      <xdr:rowOff>100330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6421100" y="712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64787</xdr:rowOff>
    </xdr:from>
    <xdr:ext cx="762000" cy="259045"/>
    <xdr:sp macro="" textlink="">
      <xdr:nvSpPr>
        <xdr:cNvPr id="300" name="補助費等最大値テキスト">
          <a:extLst>
            <a:ext uri="{FF2B5EF4-FFF2-40B4-BE49-F238E27FC236}">
              <a16:creationId xmlns:a16="http://schemas.microsoft.com/office/drawing/2014/main" id="{00000000-0008-0000-0400-00002C010000}"/>
            </a:ext>
          </a:extLst>
        </xdr:cNvPr>
        <xdr:cNvSpPr txBox="1"/>
      </xdr:nvSpPr>
      <xdr:spPr>
        <a:xfrm>
          <a:off x="16598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149860</xdr:rowOff>
    </xdr:from>
    <xdr:to>
      <xdr:col>82</xdr:col>
      <xdr:colOff>196850</xdr:colOff>
      <xdr:row>32</xdr:row>
      <xdr:rowOff>149860</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33</xdr:row>
      <xdr:rowOff>168910</xdr:rowOff>
    </xdr:from>
    <xdr:to>
      <xdr:col>82</xdr:col>
      <xdr:colOff>107950</xdr:colOff>
      <xdr:row>34</xdr:row>
      <xdr:rowOff>142240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5671800" y="582676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109237</xdr:rowOff>
    </xdr:from>
    <xdr:ext cx="762000" cy="259045"/>
    <xdr:sp macro="" textlink="">
      <xdr:nvSpPr>
        <xdr:cNvPr id="303" name="補助費等平均値テキスト">
          <a:extLst>
            <a:ext uri="{FF2B5EF4-FFF2-40B4-BE49-F238E27FC236}">
              <a16:creationId xmlns:a16="http://schemas.microsoft.com/office/drawing/2014/main" id="{00000000-0008-0000-0400-00002F010000}"/>
            </a:ext>
          </a:extLst>
        </xdr:cNvPr>
        <xdr:cNvSpPr txBox="1"/>
      </xdr:nvSpPr>
      <xdr:spPr>
        <a:xfrm>
          <a:off x="16598900" y="62814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137160</xdr:rowOff>
    </xdr:from>
    <xdr:to>
      <xdr:col>82</xdr:col>
      <xdr:colOff>158750</xdr:colOff>
      <xdr:row>37</xdr:row>
      <xdr:rowOff>67310</xdr:rowOff>
    </xdr:to>
    <xdr:sp macro="" textlink="">
      <xdr:nvSpPr>
        <xdr:cNvPr id="304" name="フローチャート: 判断 303">
          <a:extLst>
            <a:ext uri="{FF2B5EF4-FFF2-40B4-BE49-F238E27FC236}">
              <a16:creationId xmlns:a16="http://schemas.microsoft.com/office/drawing/2014/main" id="{00000000-0008-0000-0400-000030010000}"/>
            </a:ext>
          </a:extLst>
        </xdr:cNvPr>
        <xdr:cNvSpPr/>
      </xdr:nvSpPr>
      <xdr:spPr>
        <a:xfrm>
          <a:off x="16459200" y="630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33</xdr:row>
      <xdr:rowOff>168910</xdr:rowOff>
    </xdr:from>
    <xdr:to>
      <xdr:col>78</xdr:col>
      <xdr:colOff>69850</xdr:colOff>
      <xdr:row>34</xdr:row>
      <xdr:rowOff>12700</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flipV="1">
          <a:off x="14782800" y="58267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129540</xdr:rowOff>
    </xdr:from>
    <xdr:to>
      <xdr:col>78</xdr:col>
      <xdr:colOff>120650</xdr:colOff>
      <xdr:row>37</xdr:row>
      <xdr:rowOff>59690</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5621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44467</xdr:rowOff>
    </xdr:from>
    <xdr:ext cx="7366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5290800" y="6388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34</xdr:row>
      <xdr:rowOff>12700</xdr:rowOff>
    </xdr:from>
    <xdr:to>
      <xdr:col>73</xdr:col>
      <xdr:colOff>180975</xdr:colOff>
      <xdr:row>34</xdr:row>
      <xdr:rowOff>20320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flipV="1">
          <a:off x="13893800" y="58420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91440</xdr:rowOff>
    </xdr:from>
    <xdr:to>
      <xdr:col>74</xdr:col>
      <xdr:colOff>31750</xdr:colOff>
      <xdr:row>37</xdr:row>
      <xdr:rowOff>21590</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4732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6367</xdr:rowOff>
    </xdr:from>
    <xdr:ext cx="7620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4401800" y="635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34</xdr:row>
      <xdr:rowOff>20320</xdr:rowOff>
    </xdr:from>
    <xdr:to>
      <xdr:col>69</xdr:col>
      <xdr:colOff>92075</xdr:colOff>
      <xdr:row>34</xdr:row>
      <xdr:rowOff>66040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3004800" y="58496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53340</xdr:rowOff>
    </xdr:from>
    <xdr:to>
      <xdr:col>69</xdr:col>
      <xdr:colOff>142875</xdr:colOff>
      <xdr:row>36</xdr:row>
      <xdr:rowOff>154940</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3843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139717</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3512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114300</xdr:rowOff>
    </xdr:from>
    <xdr:to>
      <xdr:col>65</xdr:col>
      <xdr:colOff>53975</xdr:colOff>
      <xdr:row>37</xdr:row>
      <xdr:rowOff>44450</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2954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29227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2623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91440</xdr:rowOff>
    </xdr:from>
    <xdr:to>
      <xdr:col>82</xdr:col>
      <xdr:colOff>158750</xdr:colOff>
      <xdr:row>35</xdr:row>
      <xdr:rowOff>21590</xdr:rowOff>
    </xdr:to>
    <xdr:sp macro="" textlink="">
      <xdr:nvSpPr>
        <xdr:cNvPr id="321" name="楕円 320">
          <a:extLst>
            <a:ext uri="{FF2B5EF4-FFF2-40B4-BE49-F238E27FC236}">
              <a16:creationId xmlns:a16="http://schemas.microsoft.com/office/drawing/2014/main" id="{00000000-0008-0000-0400-000041010000}"/>
            </a:ext>
          </a:extLst>
        </xdr:cNvPr>
        <xdr:cNvSpPr/>
      </xdr:nvSpPr>
      <xdr:spPr>
        <a:xfrm>
          <a:off x="16459200" y="592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33</xdr:row>
      <xdr:rowOff>107967</xdr:rowOff>
    </xdr:from>
    <xdr:ext cx="762000" cy="259045"/>
    <xdr:sp macro="" textlink="">
      <xdr:nvSpPr>
        <xdr:cNvPr id="322" name="補助費等該当値テキスト">
          <a:extLst>
            <a:ext uri="{FF2B5EF4-FFF2-40B4-BE49-F238E27FC236}">
              <a16:creationId xmlns:a16="http://schemas.microsoft.com/office/drawing/2014/main" id="{00000000-0008-0000-0400-000042010000}"/>
            </a:ext>
          </a:extLst>
        </xdr:cNvPr>
        <xdr:cNvSpPr txBox="1"/>
      </xdr:nvSpPr>
      <xdr:spPr>
        <a:xfrm>
          <a:off x="16598900" y="576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33</xdr:row>
      <xdr:rowOff>118110</xdr:rowOff>
    </xdr:from>
    <xdr:to>
      <xdr:col>78</xdr:col>
      <xdr:colOff>120650</xdr:colOff>
      <xdr:row>34</xdr:row>
      <xdr:rowOff>48260</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5621000" y="577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32</xdr:row>
      <xdr:rowOff>58437</xdr:rowOff>
    </xdr:from>
    <xdr:ext cx="7366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290800" y="554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33</xdr:row>
      <xdr:rowOff>133350</xdr:rowOff>
    </xdr:from>
    <xdr:to>
      <xdr:col>74</xdr:col>
      <xdr:colOff>31750</xdr:colOff>
      <xdr:row>34</xdr:row>
      <xdr:rowOff>63500</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4732000" y="579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32</xdr:row>
      <xdr:rowOff>73677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401800" y="556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33</xdr:row>
      <xdr:rowOff>140970</xdr:rowOff>
    </xdr:from>
    <xdr:to>
      <xdr:col>69</xdr:col>
      <xdr:colOff>142875</xdr:colOff>
      <xdr:row>34</xdr:row>
      <xdr:rowOff>71120</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3843000" y="579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32</xdr:row>
      <xdr:rowOff>81297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512800" y="556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15240</xdr:rowOff>
    </xdr:from>
    <xdr:to>
      <xdr:col>65</xdr:col>
      <xdr:colOff>53975</xdr:colOff>
      <xdr:row>34</xdr:row>
      <xdr:rowOff>116840</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2954000" y="584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32</xdr:row>
      <xdr:rowOff>127017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2623800" y="561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1" name="テキスト ボックス 340">
          <a:extLst>
            <a:ext uri="{FF2B5EF4-FFF2-40B4-BE49-F238E27FC236}">
              <a16:creationId xmlns:a16="http://schemas.microsoft.com/office/drawing/2014/main" id="{00000000-0008-0000-0400-000055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大磯運動公園整備に係る地方債等の</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償還が</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終了した</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ことにより</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前年度より</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0.8</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ポイント減少している。</a:t>
          </a:r>
          <a:endPar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今後</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は</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公債費の増加が見込まれるため、緊急度・住民ニーズを的確に把握した事業の選択により起債に大きく頼ることのない財政運営に努める。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3</xdr:col>
      <xdr:colOff>123825</xdr:colOff>
      <xdr:row>69</xdr:row>
      <xdr:rowOff>107950</xdr:rowOff>
    </xdr:from>
    <xdr:ext cx="298543" cy="225703"/>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4" name="公債費グラフ枠">
          <a:extLst>
            <a:ext uri="{FF2B5EF4-FFF2-40B4-BE49-F238E27FC236}">
              <a16:creationId xmlns:a16="http://schemas.microsoft.com/office/drawing/2014/main" id="{00000000-0008-0000-0400-000062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147574</xdr:rowOff>
    </xdr:from>
    <xdr:to>
      <xdr:col>24</xdr:col>
      <xdr:colOff>25400</xdr:colOff>
      <xdr:row>80</xdr:row>
      <xdr:rowOff>40132</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flipV="1">
          <a:off x="4826000" y="12663424"/>
          <a:ext cx="0" cy="1092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12209</xdr:rowOff>
    </xdr:from>
    <xdr:ext cx="762000" cy="259045"/>
    <xdr:sp macro="" textlink="">
      <xdr:nvSpPr>
        <xdr:cNvPr id="356" name="公債費最小値テキスト">
          <a:extLst>
            <a:ext uri="{FF2B5EF4-FFF2-40B4-BE49-F238E27FC236}">
              <a16:creationId xmlns:a16="http://schemas.microsoft.com/office/drawing/2014/main" id="{00000000-0008-0000-0400-000064010000}"/>
            </a:ext>
          </a:extLst>
        </xdr:cNvPr>
        <xdr:cNvSpPr txBox="1"/>
      </xdr:nvSpPr>
      <xdr:spPr>
        <a:xfrm>
          <a:off x="4914900" y="13728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40132</xdr:rowOff>
    </xdr:from>
    <xdr:to>
      <xdr:col>24</xdr:col>
      <xdr:colOff>114300</xdr:colOff>
      <xdr:row>80</xdr:row>
      <xdr:rowOff>40132</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4737100" y="13756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62501</xdr:rowOff>
    </xdr:from>
    <xdr:ext cx="762000" cy="259045"/>
    <xdr:sp macro="" textlink="">
      <xdr:nvSpPr>
        <xdr:cNvPr id="358" name="公債費最大値テキスト">
          <a:extLst>
            <a:ext uri="{FF2B5EF4-FFF2-40B4-BE49-F238E27FC236}">
              <a16:creationId xmlns:a16="http://schemas.microsoft.com/office/drawing/2014/main" id="{00000000-0008-0000-0400-000066010000}"/>
            </a:ext>
          </a:extLst>
        </xdr:cNvPr>
        <xdr:cNvSpPr txBox="1"/>
      </xdr:nvSpPr>
      <xdr:spPr>
        <a:xfrm>
          <a:off x="4914900" y="12406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147574</xdr:rowOff>
    </xdr:from>
    <xdr:to>
      <xdr:col>24</xdr:col>
      <xdr:colOff>114300</xdr:colOff>
      <xdr:row>73</xdr:row>
      <xdr:rowOff>147574</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4737100" y="1266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115570</xdr:rowOff>
    </xdr:from>
    <xdr:to>
      <xdr:col>24</xdr:col>
      <xdr:colOff>25400</xdr:colOff>
      <xdr:row>75</xdr:row>
      <xdr:rowOff>152146</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flipV="1">
          <a:off x="3987800" y="1297432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57421</xdr:rowOff>
    </xdr:from>
    <xdr:ext cx="762000" cy="259045"/>
    <xdr:sp macro="" textlink="">
      <xdr:nvSpPr>
        <xdr:cNvPr id="361" name="公債費平均値テキスト">
          <a:extLst>
            <a:ext uri="{FF2B5EF4-FFF2-40B4-BE49-F238E27FC236}">
              <a16:creationId xmlns:a16="http://schemas.microsoft.com/office/drawing/2014/main" id="{00000000-0008-0000-0400-000069010000}"/>
            </a:ext>
          </a:extLst>
        </xdr:cNvPr>
        <xdr:cNvSpPr txBox="1"/>
      </xdr:nvSpPr>
      <xdr:spPr>
        <a:xfrm>
          <a:off x="4914900" y="13087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85344</xdr:rowOff>
    </xdr:from>
    <xdr:to>
      <xdr:col>24</xdr:col>
      <xdr:colOff>76200</xdr:colOff>
      <xdr:row>77</xdr:row>
      <xdr:rowOff>15494</xdr:rowOff>
    </xdr:to>
    <xdr:sp macro="" textlink="">
      <xdr:nvSpPr>
        <xdr:cNvPr id="362" name="フローチャート: 判断 361">
          <a:extLst>
            <a:ext uri="{FF2B5EF4-FFF2-40B4-BE49-F238E27FC236}">
              <a16:creationId xmlns:a16="http://schemas.microsoft.com/office/drawing/2014/main" id="{00000000-0008-0000-0400-00006A010000}"/>
            </a:ext>
          </a:extLst>
        </xdr:cNvPr>
        <xdr:cNvSpPr/>
      </xdr:nvSpPr>
      <xdr:spPr>
        <a:xfrm>
          <a:off x="47752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152146</xdr:rowOff>
    </xdr:from>
    <xdr:to>
      <xdr:col>19</xdr:col>
      <xdr:colOff>187325</xdr:colOff>
      <xdr:row>75</xdr:row>
      <xdr:rowOff>161289</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3098800" y="13010896"/>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103632</xdr:rowOff>
    </xdr:from>
    <xdr:to>
      <xdr:col>20</xdr:col>
      <xdr:colOff>38100</xdr:colOff>
      <xdr:row>77</xdr:row>
      <xdr:rowOff>33782</xdr:rowOff>
    </xdr:to>
    <xdr:sp macro="" textlink="">
      <xdr:nvSpPr>
        <xdr:cNvPr id="364" name="フローチャート: 判断 363">
          <a:extLst>
            <a:ext uri="{FF2B5EF4-FFF2-40B4-BE49-F238E27FC236}">
              <a16:creationId xmlns:a16="http://schemas.microsoft.com/office/drawing/2014/main" id="{00000000-0008-0000-0400-00006C010000}"/>
            </a:ext>
          </a:extLst>
        </xdr:cNvPr>
        <xdr:cNvSpPr/>
      </xdr:nvSpPr>
      <xdr:spPr>
        <a:xfrm>
          <a:off x="3937000" y="13133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18559</xdr:rowOff>
    </xdr:from>
    <xdr:ext cx="736600" cy="259045"/>
    <xdr:sp macro="" textlink="">
      <xdr:nvSpPr>
        <xdr:cNvPr id="365" name="テキスト ボックス 364">
          <a:extLst>
            <a:ext uri="{FF2B5EF4-FFF2-40B4-BE49-F238E27FC236}">
              <a16:creationId xmlns:a16="http://schemas.microsoft.com/office/drawing/2014/main" id="{00000000-0008-0000-0400-00006D010000}"/>
            </a:ext>
          </a:extLst>
        </xdr:cNvPr>
        <xdr:cNvSpPr txBox="1"/>
      </xdr:nvSpPr>
      <xdr:spPr>
        <a:xfrm>
          <a:off x="3606800" y="13220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161289</xdr:rowOff>
    </xdr:from>
    <xdr:to>
      <xdr:col>15</xdr:col>
      <xdr:colOff>98425</xdr:colOff>
      <xdr:row>75</xdr:row>
      <xdr:rowOff>161289</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2209800" y="130200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108204</xdr:rowOff>
    </xdr:from>
    <xdr:to>
      <xdr:col>15</xdr:col>
      <xdr:colOff>149225</xdr:colOff>
      <xdr:row>77</xdr:row>
      <xdr:rowOff>38354</xdr:rowOff>
    </xdr:to>
    <xdr:sp macro="" textlink="">
      <xdr:nvSpPr>
        <xdr:cNvPr id="367" name="フローチャート: 判断 366">
          <a:extLst>
            <a:ext uri="{FF2B5EF4-FFF2-40B4-BE49-F238E27FC236}">
              <a16:creationId xmlns:a16="http://schemas.microsoft.com/office/drawing/2014/main" id="{00000000-0008-0000-0400-00006F010000}"/>
            </a:ext>
          </a:extLst>
        </xdr:cNvPr>
        <xdr:cNvSpPr/>
      </xdr:nvSpPr>
      <xdr:spPr>
        <a:xfrm>
          <a:off x="3048000" y="13138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23131</xdr:rowOff>
    </xdr:from>
    <xdr:ext cx="7620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2717800" y="13224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152146</xdr:rowOff>
    </xdr:from>
    <xdr:to>
      <xdr:col>11</xdr:col>
      <xdr:colOff>9525</xdr:colOff>
      <xdr:row>75</xdr:row>
      <xdr:rowOff>161289</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1320800" y="13010896"/>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80772</xdr:rowOff>
    </xdr:from>
    <xdr:to>
      <xdr:col>11</xdr:col>
      <xdr:colOff>60325</xdr:colOff>
      <xdr:row>77</xdr:row>
      <xdr:rowOff>10922</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2159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167149</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1828800" y="1319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112776</xdr:rowOff>
    </xdr:from>
    <xdr:to>
      <xdr:col>6</xdr:col>
      <xdr:colOff>171450</xdr:colOff>
      <xdr:row>77</xdr:row>
      <xdr:rowOff>42926</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1270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27703</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939800" y="1322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64770</xdr:rowOff>
    </xdr:from>
    <xdr:to>
      <xdr:col>24</xdr:col>
      <xdr:colOff>76200</xdr:colOff>
      <xdr:row>75</xdr:row>
      <xdr:rowOff>166370</xdr:rowOff>
    </xdr:to>
    <xdr:sp macro="" textlink="">
      <xdr:nvSpPr>
        <xdr:cNvPr id="379" name="楕円 378">
          <a:extLst>
            <a:ext uri="{FF2B5EF4-FFF2-40B4-BE49-F238E27FC236}">
              <a16:creationId xmlns:a16="http://schemas.microsoft.com/office/drawing/2014/main" id="{00000000-0008-0000-0400-00007B010000}"/>
            </a:ext>
          </a:extLst>
        </xdr:cNvPr>
        <xdr:cNvSpPr/>
      </xdr:nvSpPr>
      <xdr:spPr>
        <a:xfrm>
          <a:off x="47752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81297</xdr:rowOff>
    </xdr:from>
    <xdr:ext cx="762000" cy="259045"/>
    <xdr:sp macro="" textlink="">
      <xdr:nvSpPr>
        <xdr:cNvPr id="380" name="公債費該当値テキスト">
          <a:extLst>
            <a:ext uri="{FF2B5EF4-FFF2-40B4-BE49-F238E27FC236}">
              <a16:creationId xmlns:a16="http://schemas.microsoft.com/office/drawing/2014/main" id="{00000000-0008-0000-0400-00007C010000}"/>
            </a:ext>
          </a:extLst>
        </xdr:cNvPr>
        <xdr:cNvSpPr txBox="1"/>
      </xdr:nvSpPr>
      <xdr:spPr>
        <a:xfrm>
          <a:off x="4914900" y="1276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101346</xdr:rowOff>
    </xdr:from>
    <xdr:to>
      <xdr:col>20</xdr:col>
      <xdr:colOff>38100</xdr:colOff>
      <xdr:row>76</xdr:row>
      <xdr:rowOff>31496</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3937000" y="12960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41673</xdr:rowOff>
    </xdr:from>
    <xdr:ext cx="7366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606800" y="12728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75</xdr:row>
      <xdr:rowOff>110490</xdr:rowOff>
    </xdr:from>
    <xdr:to>
      <xdr:col>15</xdr:col>
      <xdr:colOff>149225</xdr:colOff>
      <xdr:row>76</xdr:row>
      <xdr:rowOff>40639</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3048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50817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717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110490</xdr:rowOff>
    </xdr:from>
    <xdr:to>
      <xdr:col>11</xdr:col>
      <xdr:colOff>60325</xdr:colOff>
      <xdr:row>76</xdr:row>
      <xdr:rowOff>40639</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2159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50817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828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101346</xdr:rowOff>
    </xdr:from>
    <xdr:to>
      <xdr:col>6</xdr:col>
      <xdr:colOff>171450</xdr:colOff>
      <xdr:row>76</xdr:row>
      <xdr:rowOff>31496</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1270000" y="12960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41673</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939800" y="12728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9" name="正方形/長方形 388">
          <a:extLst>
            <a:ext uri="{FF2B5EF4-FFF2-40B4-BE49-F238E27FC236}">
              <a16:creationId xmlns:a16="http://schemas.microsoft.com/office/drawing/2014/main" id="{00000000-0008-0000-0400-000085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公債費を除く経常収支比率では、人件費の占める割合が</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32.7</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％で最も高</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く</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全体では</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類似団体平均</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を</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3.7</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ポイント上</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回っている。</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引き続き事務事業の見直しを行い、優先度の低い事業は、廃止・縮小を進めるなど行政の効率化を図り、経常的経費の削減に努める。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62</xdr:col>
      <xdr:colOff>6350</xdr:colOff>
      <xdr:row>69</xdr:row>
      <xdr:rowOff>107950</xdr:rowOff>
    </xdr:from>
    <xdr:ext cx="298543" cy="225703"/>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1" name="直線コネクタ 400">
          <a:extLst>
            <a:ext uri="{FF2B5EF4-FFF2-40B4-BE49-F238E27FC236}">
              <a16:creationId xmlns:a16="http://schemas.microsoft.com/office/drawing/2014/main" id="{00000000-0008-0000-0400-000091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5" name="公債費以外グラフ枠">
          <a:extLst>
            <a:ext uri="{FF2B5EF4-FFF2-40B4-BE49-F238E27FC236}">
              <a16:creationId xmlns:a16="http://schemas.microsoft.com/office/drawing/2014/main" id="{00000000-0008-0000-0400-00009F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31750</xdr:rowOff>
    </xdr:from>
    <xdr:to>
      <xdr:col>82</xdr:col>
      <xdr:colOff>107950</xdr:colOff>
      <xdr:row>81</xdr:row>
      <xdr:rowOff>77470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flipV="1">
          <a:off x="16510000" y="125476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49547</xdr:rowOff>
    </xdr:from>
    <xdr:ext cx="762000" cy="259045"/>
    <xdr:sp macro="" textlink="">
      <xdr:nvSpPr>
        <xdr:cNvPr id="417" name="公債費以外最小値テキスト">
          <a:extLst>
            <a:ext uri="{FF2B5EF4-FFF2-40B4-BE49-F238E27FC236}">
              <a16:creationId xmlns:a16="http://schemas.microsoft.com/office/drawing/2014/main" id="{00000000-0008-0000-0400-0000A1010000}"/>
            </a:ext>
          </a:extLst>
        </xdr:cNvPr>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77470</xdr:rowOff>
    </xdr:from>
    <xdr:to>
      <xdr:col>82</xdr:col>
      <xdr:colOff>196850</xdr:colOff>
      <xdr:row>81</xdr:row>
      <xdr:rowOff>77470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118127</xdr:rowOff>
    </xdr:from>
    <xdr:ext cx="762000" cy="259045"/>
    <xdr:sp macro="" textlink="">
      <xdr:nvSpPr>
        <xdr:cNvPr id="419" name="公債費以外最大値テキスト">
          <a:extLst>
            <a:ext uri="{FF2B5EF4-FFF2-40B4-BE49-F238E27FC236}">
              <a16:creationId xmlns:a16="http://schemas.microsoft.com/office/drawing/2014/main" id="{00000000-0008-0000-0400-0000A3010000}"/>
            </a:ext>
          </a:extLst>
        </xdr:cNvPr>
        <xdr:cNvSpPr txBox="1"/>
      </xdr:nvSpPr>
      <xdr:spPr>
        <a:xfrm>
          <a:off x="16598900" y="1229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31750</xdr:rowOff>
    </xdr:from>
    <xdr:to>
      <xdr:col>82</xdr:col>
      <xdr:colOff>196850</xdr:colOff>
      <xdr:row>73</xdr:row>
      <xdr:rowOff>31750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6421100" y="1254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138430</xdr:rowOff>
    </xdr:from>
    <xdr:to>
      <xdr:col>82</xdr:col>
      <xdr:colOff>107950</xdr:colOff>
      <xdr:row>77</xdr:row>
      <xdr:rowOff>157480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5671800" y="13168630"/>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153688</xdr:rowOff>
    </xdr:from>
    <xdr:ext cx="762000" cy="259045"/>
    <xdr:sp macro="" textlink="">
      <xdr:nvSpPr>
        <xdr:cNvPr id="422" name="公債費以外平均値テキスト">
          <a:extLst>
            <a:ext uri="{FF2B5EF4-FFF2-40B4-BE49-F238E27FC236}">
              <a16:creationId xmlns:a16="http://schemas.microsoft.com/office/drawing/2014/main" id="{00000000-0008-0000-0400-0000A6010000}"/>
            </a:ext>
          </a:extLst>
        </xdr:cNvPr>
        <xdr:cNvSpPr txBox="1"/>
      </xdr:nvSpPr>
      <xdr:spPr>
        <a:xfrm>
          <a:off x="16598900" y="130124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137161</xdr:rowOff>
    </xdr:from>
    <xdr:to>
      <xdr:col>82</xdr:col>
      <xdr:colOff>158750</xdr:colOff>
      <xdr:row>77</xdr:row>
      <xdr:rowOff>67311</xdr:rowOff>
    </xdr:to>
    <xdr:sp macro="" textlink="">
      <xdr:nvSpPr>
        <xdr:cNvPr id="423" name="フローチャート: 判断 422">
          <a:extLst>
            <a:ext uri="{FF2B5EF4-FFF2-40B4-BE49-F238E27FC236}">
              <a16:creationId xmlns:a16="http://schemas.microsoft.com/office/drawing/2014/main" id="{00000000-0008-0000-0400-0000A7010000}"/>
            </a:ext>
          </a:extLst>
        </xdr:cNvPr>
        <xdr:cNvSpPr/>
      </xdr:nvSpPr>
      <xdr:spPr>
        <a:xfrm>
          <a:off x="164592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85089</xdr:rowOff>
    </xdr:from>
    <xdr:to>
      <xdr:col>78</xdr:col>
      <xdr:colOff>69850</xdr:colOff>
      <xdr:row>76</xdr:row>
      <xdr:rowOff>138430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4782800" y="13115289"/>
          <a:ext cx="8890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114300</xdr:rowOff>
    </xdr:from>
    <xdr:to>
      <xdr:col>78</xdr:col>
      <xdr:colOff>120650</xdr:colOff>
      <xdr:row>77</xdr:row>
      <xdr:rowOff>44450</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5621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29227</xdr:rowOff>
    </xdr:from>
    <xdr:ext cx="7366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5290800" y="13230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138430</xdr:rowOff>
    </xdr:from>
    <xdr:to>
      <xdr:col>73</xdr:col>
      <xdr:colOff>180975</xdr:colOff>
      <xdr:row>76</xdr:row>
      <xdr:rowOff>85089</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3893800" y="12997180"/>
          <a:ext cx="889000" cy="118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41911</xdr:rowOff>
    </xdr:from>
    <xdr:to>
      <xdr:col>74</xdr:col>
      <xdr:colOff>31750</xdr:colOff>
      <xdr:row>76</xdr:row>
      <xdr:rowOff>143511</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4732000" y="13072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128288</xdr:rowOff>
    </xdr:from>
    <xdr:ext cx="762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44018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138430</xdr:rowOff>
    </xdr:from>
    <xdr:to>
      <xdr:col>69</xdr:col>
      <xdr:colOff>92075</xdr:colOff>
      <xdr:row>77</xdr:row>
      <xdr:rowOff>5080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3004800" y="12997180"/>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83820</xdr:rowOff>
    </xdr:from>
    <xdr:to>
      <xdr:col>69</xdr:col>
      <xdr:colOff>142875</xdr:colOff>
      <xdr:row>76</xdr:row>
      <xdr:rowOff>13970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3843000" y="12942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24147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3512800" y="12711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87630</xdr:rowOff>
    </xdr:from>
    <xdr:to>
      <xdr:col>65</xdr:col>
      <xdr:colOff>53975</xdr:colOff>
      <xdr:row>77</xdr:row>
      <xdr:rowOff>17780</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2954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27957</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2623800" y="12886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106680</xdr:rowOff>
    </xdr:from>
    <xdr:to>
      <xdr:col>82</xdr:col>
      <xdr:colOff>158750</xdr:colOff>
      <xdr:row>78</xdr:row>
      <xdr:rowOff>36830</xdr:rowOff>
    </xdr:to>
    <xdr:sp macro="" textlink="">
      <xdr:nvSpPr>
        <xdr:cNvPr id="440" name="楕円 439">
          <a:extLst>
            <a:ext uri="{FF2B5EF4-FFF2-40B4-BE49-F238E27FC236}">
              <a16:creationId xmlns:a16="http://schemas.microsoft.com/office/drawing/2014/main" id="{00000000-0008-0000-0400-0000B8010000}"/>
            </a:ext>
          </a:extLst>
        </xdr:cNvPr>
        <xdr:cNvSpPr/>
      </xdr:nvSpPr>
      <xdr:spPr>
        <a:xfrm>
          <a:off x="16459200" y="1330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78757</xdr:rowOff>
    </xdr:from>
    <xdr:ext cx="762000" cy="259045"/>
    <xdr:sp macro="" textlink="">
      <xdr:nvSpPr>
        <xdr:cNvPr id="441" name="公債費以外該当値テキスト">
          <a:extLst>
            <a:ext uri="{FF2B5EF4-FFF2-40B4-BE49-F238E27FC236}">
              <a16:creationId xmlns:a16="http://schemas.microsoft.com/office/drawing/2014/main" id="{00000000-0008-0000-0400-0000B9010000}"/>
            </a:ext>
          </a:extLst>
        </xdr:cNvPr>
        <xdr:cNvSpPr txBox="1"/>
      </xdr:nvSpPr>
      <xdr:spPr>
        <a:xfrm>
          <a:off x="165989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87630</xdr:rowOff>
    </xdr:from>
    <xdr:to>
      <xdr:col>78</xdr:col>
      <xdr:colOff>120650</xdr:colOff>
      <xdr:row>77</xdr:row>
      <xdr:rowOff>17780</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5621000" y="13117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27957</xdr:rowOff>
    </xdr:from>
    <xdr:ext cx="7366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5290800" y="128867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34289</xdr:rowOff>
    </xdr:from>
    <xdr:to>
      <xdr:col>74</xdr:col>
      <xdr:colOff>31750</xdr:colOff>
      <xdr:row>76</xdr:row>
      <xdr:rowOff>135889</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4732000" y="1306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146067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401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87630</xdr:rowOff>
    </xdr:from>
    <xdr:to>
      <xdr:col>69</xdr:col>
      <xdr:colOff>142875</xdr:colOff>
      <xdr:row>76</xdr:row>
      <xdr:rowOff>17780</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38430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2557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512800" y="1303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125730</xdr:rowOff>
    </xdr:from>
    <xdr:to>
      <xdr:col>65</xdr:col>
      <xdr:colOff>53975</xdr:colOff>
      <xdr:row>77</xdr:row>
      <xdr:rowOff>55880</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2954000" y="1315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40657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623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神奈川県大磯町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13</xdr:row>
      <xdr:rowOff>13754</xdr:rowOff>
    </xdr:from>
    <xdr:to>
      <xdr:col>29</xdr:col>
      <xdr:colOff>127000</xdr:colOff>
      <xdr:row>20</xdr:row>
      <xdr:rowOff>147561</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290229"/>
          <a:ext cx="0" cy="13339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119638</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9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54,631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147561</xdr:rowOff>
    </xdr:from>
    <xdr:to>
      <xdr:col>30</xdr:col>
      <xdr:colOff>25400</xdr:colOff>
      <xdr:row>20</xdr:row>
      <xdr:rowOff>147561</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6241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100131</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2033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159,667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13</xdr:row>
      <xdr:rowOff>13754</xdr:rowOff>
    </xdr:from>
    <xdr:to>
      <xdr:col>30</xdr:col>
      <xdr:colOff>25400</xdr:colOff>
      <xdr:row>13</xdr:row>
      <xdr:rowOff>13754</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2902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91885</xdr:rowOff>
    </xdr:from>
    <xdr:to>
      <xdr:col>29</xdr:col>
      <xdr:colOff>127000</xdr:colOff>
      <xdr:row>19</xdr:row>
      <xdr:rowOff>7125</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225610"/>
          <a:ext cx="647700" cy="866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18</xdr:row>
      <xdr:rowOff>76661</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32103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98285</xdr:rowOff>
    </xdr:from>
    <xdr:to>
      <xdr:col>29</xdr:col>
      <xdr:colOff>177800</xdr:colOff>
      <xdr:row>19</xdr:row>
      <xdr:rowOff>28435</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32320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19</xdr:row>
      <xdr:rowOff>7125</xdr:rowOff>
    </xdr:from>
    <xdr:to>
      <xdr:col>26</xdr:col>
      <xdr:colOff>50800</xdr:colOff>
      <xdr:row>19</xdr:row>
      <xdr:rowOff>38583</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312300"/>
          <a:ext cx="698500" cy="314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18</xdr:row>
      <xdr:rowOff>160452</xdr:rowOff>
    </xdr:from>
    <xdr:to>
      <xdr:col>26</xdr:col>
      <xdr:colOff>101600</xdr:colOff>
      <xdr:row>19</xdr:row>
      <xdr:rowOff>90602</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2941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75379</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3805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19</xdr:row>
      <xdr:rowOff>38583</xdr:rowOff>
    </xdr:from>
    <xdr:to>
      <xdr:col>22</xdr:col>
      <xdr:colOff>114300</xdr:colOff>
      <xdr:row>19</xdr:row>
      <xdr:rowOff>68021</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343758"/>
          <a:ext cx="698500" cy="294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19</xdr:row>
      <xdr:rowOff>22873</xdr:rowOff>
    </xdr:from>
    <xdr:to>
      <xdr:col>22</xdr:col>
      <xdr:colOff>165100</xdr:colOff>
      <xdr:row>19</xdr:row>
      <xdr:rowOff>124473</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3280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109250</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414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19</xdr:row>
      <xdr:rowOff>68021</xdr:rowOff>
    </xdr:from>
    <xdr:to>
      <xdr:col>18</xdr:col>
      <xdr:colOff>177800</xdr:colOff>
      <xdr:row>19</xdr:row>
      <xdr:rowOff>89395</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373196"/>
          <a:ext cx="698500" cy="213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19</xdr:row>
      <xdr:rowOff>35281</xdr:rowOff>
    </xdr:from>
    <xdr:to>
      <xdr:col>19</xdr:col>
      <xdr:colOff>38100</xdr:colOff>
      <xdr:row>19</xdr:row>
      <xdr:rowOff>136881</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3404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121658</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426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56426</xdr:rowOff>
    </xdr:from>
    <xdr:to>
      <xdr:col>15</xdr:col>
      <xdr:colOff>101600</xdr:colOff>
      <xdr:row>19</xdr:row>
      <xdr:rowOff>158026</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361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142803</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447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41085</xdr:rowOff>
    </xdr:from>
    <xdr:to>
      <xdr:col>29</xdr:col>
      <xdr:colOff>177800</xdr:colOff>
      <xdr:row>18</xdr:row>
      <xdr:rowOff>142684</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174810"/>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57612</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301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127775</xdr:rowOff>
    </xdr:from>
    <xdr:to>
      <xdr:col>26</xdr:col>
      <xdr:colOff>101600</xdr:colOff>
      <xdr:row>19</xdr:row>
      <xdr:rowOff>57925</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261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68102</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3030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159233</xdr:rowOff>
    </xdr:from>
    <xdr:to>
      <xdr:col>22</xdr:col>
      <xdr:colOff>165100</xdr:colOff>
      <xdr:row>19</xdr:row>
      <xdr:rowOff>89383</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2929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99560</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061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19</xdr:row>
      <xdr:rowOff>17221</xdr:rowOff>
    </xdr:from>
    <xdr:to>
      <xdr:col>19</xdr:col>
      <xdr:colOff>38100</xdr:colOff>
      <xdr:row>19</xdr:row>
      <xdr:rowOff>118821</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3223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128998</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091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38595</xdr:rowOff>
    </xdr:from>
    <xdr:to>
      <xdr:col>15</xdr:col>
      <xdr:colOff>101600</xdr:colOff>
      <xdr:row>19</xdr:row>
      <xdr:rowOff>140195</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3437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150372</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112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36</xdr:row>
      <xdr:rowOff>69850</xdr:rowOff>
    </xdr:from>
    <xdr:to>
      <xdr:col>33</xdr:col>
      <xdr:colOff>114300</xdr:colOff>
      <xdr:row>36</xdr:row>
      <xdr:rowOff>69850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53505</xdr:rowOff>
    </xdr:from>
    <xdr:to>
      <xdr:col>29</xdr:col>
      <xdr:colOff>127000</xdr:colOff>
      <xdr:row>37</xdr:row>
      <xdr:rowOff>36726</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5978055"/>
          <a:ext cx="0" cy="118337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8803</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133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36726</xdr:rowOff>
    </xdr:from>
    <xdr:to>
      <xdr:col>30</xdr:col>
      <xdr:colOff>25400</xdr:colOff>
      <xdr:row>37</xdr:row>
      <xdr:rowOff>36726</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1614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311332</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721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45,715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53505</xdr:rowOff>
    </xdr:from>
    <xdr:to>
      <xdr:col>30</xdr:col>
      <xdr:colOff>25400</xdr:colOff>
      <xdr:row>33</xdr:row>
      <xdr:rowOff>53505</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597805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201775</xdr:rowOff>
    </xdr:from>
    <xdr:to>
      <xdr:col>29</xdr:col>
      <xdr:colOff>127000</xdr:colOff>
      <xdr:row>35</xdr:row>
      <xdr:rowOff>225618</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003800" y="6812125"/>
          <a:ext cx="647700" cy="238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194111</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4615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6134</xdr:rowOff>
    </xdr:from>
    <xdr:to>
      <xdr:col>29</xdr:col>
      <xdr:colOff>177800</xdr:colOff>
      <xdr:row>35</xdr:row>
      <xdr:rowOff>107734</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66164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189042</xdr:rowOff>
    </xdr:from>
    <xdr:to>
      <xdr:col>26</xdr:col>
      <xdr:colOff>50800</xdr:colOff>
      <xdr:row>35</xdr:row>
      <xdr:rowOff>201775</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4305300" y="6799392"/>
          <a:ext cx="698500" cy="127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18364</xdr:rowOff>
    </xdr:from>
    <xdr:to>
      <xdr:col>26</xdr:col>
      <xdr:colOff>101600</xdr:colOff>
      <xdr:row>35</xdr:row>
      <xdr:rowOff>119964</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66287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130141</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63975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169451</xdr:rowOff>
    </xdr:from>
    <xdr:to>
      <xdr:col>22</xdr:col>
      <xdr:colOff>114300</xdr:colOff>
      <xdr:row>35</xdr:row>
      <xdr:rowOff>189042</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3606800" y="6779801"/>
          <a:ext cx="698500" cy="195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28308</xdr:rowOff>
    </xdr:from>
    <xdr:to>
      <xdr:col>22</xdr:col>
      <xdr:colOff>165100</xdr:colOff>
      <xdr:row>35</xdr:row>
      <xdr:rowOff>129908</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66386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140085</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6407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169451</xdr:rowOff>
    </xdr:from>
    <xdr:to>
      <xdr:col>18</xdr:col>
      <xdr:colOff>177800</xdr:colOff>
      <xdr:row>35</xdr:row>
      <xdr:rowOff>231104</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flipV="1">
          <a:off x="2908300" y="6779801"/>
          <a:ext cx="698500" cy="616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56060</xdr:rowOff>
    </xdr:from>
    <xdr:to>
      <xdr:col>19</xdr:col>
      <xdr:colOff>38100</xdr:colOff>
      <xdr:row>35</xdr:row>
      <xdr:rowOff>157660</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66664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167838</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435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71354</xdr:rowOff>
    </xdr:from>
    <xdr:to>
      <xdr:col>15</xdr:col>
      <xdr:colOff>101600</xdr:colOff>
      <xdr:row>35</xdr:row>
      <xdr:rowOff>172954</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66817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183131</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6450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174818</xdr:rowOff>
    </xdr:from>
    <xdr:to>
      <xdr:col>29</xdr:col>
      <xdr:colOff>177800</xdr:colOff>
      <xdr:row>35</xdr:row>
      <xdr:rowOff>276418</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7851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146895</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757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150975</xdr:rowOff>
    </xdr:from>
    <xdr:to>
      <xdr:col>26</xdr:col>
      <xdr:colOff>101600</xdr:colOff>
      <xdr:row>35</xdr:row>
      <xdr:rowOff>252575</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67613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237352</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6847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138242</xdr:rowOff>
    </xdr:from>
    <xdr:to>
      <xdr:col>22</xdr:col>
      <xdr:colOff>165100</xdr:colOff>
      <xdr:row>35</xdr:row>
      <xdr:rowOff>239842</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67485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224619</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6834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118651</xdr:rowOff>
    </xdr:from>
    <xdr:to>
      <xdr:col>19</xdr:col>
      <xdr:colOff>38100</xdr:colOff>
      <xdr:row>35</xdr:row>
      <xdr:rowOff>220251</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67290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205028</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6815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180304</xdr:rowOff>
    </xdr:from>
    <xdr:to>
      <xdr:col>15</xdr:col>
      <xdr:colOff>101600</xdr:colOff>
      <xdr:row>35</xdr:row>
      <xdr:rowOff>281904</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67906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266681</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6877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神奈川県大磯町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31,757
31,510
17.18
13,094,624
12,457,973
610,932
7,701,262
7,170,173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4.3
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73096</xdr:rowOff>
    </xdr:from>
    <xdr:to>
      <xdr:col>24</xdr:col>
      <xdr:colOff>62865</xdr:colOff>
      <xdr:row>38</xdr:row>
      <xdr:rowOff>141366</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216596"/>
          <a:ext cx="1270" cy="1439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145193</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60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47,898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141366</xdr:rowOff>
    </xdr:from>
    <xdr:to>
      <xdr:col>24</xdr:col>
      <xdr:colOff>152400</xdr:colOff>
      <xdr:row>38</xdr:row>
      <xdr:rowOff>141366</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564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19773</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4991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136,079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73096</xdr:rowOff>
    </xdr:from>
    <xdr:to>
      <xdr:col>24</xdr:col>
      <xdr:colOff>152400</xdr:colOff>
      <xdr:row>30</xdr:row>
      <xdr:rowOff>73096</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216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11749</xdr:rowOff>
    </xdr:from>
    <xdr:to>
      <xdr:col>24</xdr:col>
      <xdr:colOff>63500</xdr:colOff>
      <xdr:row>35</xdr:row>
      <xdr:rowOff>145088</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012499"/>
          <a:ext cx="838200" cy="13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16872</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1890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38445</xdr:rowOff>
    </xdr:from>
    <xdr:to>
      <xdr:col>24</xdr:col>
      <xdr:colOff>114300</xdr:colOff>
      <xdr:row>36</xdr:row>
      <xdr:rowOff>140045</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210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145088</xdr:rowOff>
    </xdr:from>
    <xdr:to>
      <xdr:col>19</xdr:col>
      <xdr:colOff>177800</xdr:colOff>
      <xdr:row>35</xdr:row>
      <xdr:rowOff>152991</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908300" y="6145838"/>
          <a:ext cx="889000" cy="7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117508</xdr:rowOff>
    </xdr:from>
    <xdr:to>
      <xdr:col>20</xdr:col>
      <xdr:colOff>38100</xdr:colOff>
      <xdr:row>37</xdr:row>
      <xdr:rowOff>47658</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289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38785</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382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152991</xdr:rowOff>
    </xdr:from>
    <xdr:to>
      <xdr:col>15</xdr:col>
      <xdr:colOff>50800</xdr:colOff>
      <xdr:row>36</xdr:row>
      <xdr:rowOff>37957</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6153741"/>
          <a:ext cx="889000" cy="56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145185</xdr:rowOff>
    </xdr:from>
    <xdr:to>
      <xdr:col>15</xdr:col>
      <xdr:colOff>101600</xdr:colOff>
      <xdr:row>37</xdr:row>
      <xdr:rowOff>75335</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317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66462</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410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37957</xdr:rowOff>
    </xdr:from>
    <xdr:to>
      <xdr:col>10</xdr:col>
      <xdr:colOff>114300</xdr:colOff>
      <xdr:row>36</xdr:row>
      <xdr:rowOff>67528</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210157"/>
          <a:ext cx="889000" cy="29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152989</xdr:rowOff>
    </xdr:from>
    <xdr:to>
      <xdr:col>10</xdr:col>
      <xdr:colOff>165100</xdr:colOff>
      <xdr:row>37</xdr:row>
      <xdr:rowOff>83139</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325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74266</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417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4302</xdr:rowOff>
    </xdr:from>
    <xdr:to>
      <xdr:col>6</xdr:col>
      <xdr:colOff>38100</xdr:colOff>
      <xdr:row>37</xdr:row>
      <xdr:rowOff>105902</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4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97029</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440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132399</xdr:rowOff>
    </xdr:from>
    <xdr:to>
      <xdr:col>24</xdr:col>
      <xdr:colOff>114300</xdr:colOff>
      <xdr:row>35</xdr:row>
      <xdr:rowOff>62549</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5961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155276</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813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94288</xdr:rowOff>
    </xdr:from>
    <xdr:to>
      <xdr:col>20</xdr:col>
      <xdr:colOff>38100</xdr:colOff>
      <xdr:row>36</xdr:row>
      <xdr:rowOff>24438</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095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40965</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5870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102191</xdr:rowOff>
    </xdr:from>
    <xdr:to>
      <xdr:col>15</xdr:col>
      <xdr:colOff>101600</xdr:colOff>
      <xdr:row>36</xdr:row>
      <xdr:rowOff>32341</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102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48868</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5878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158607</xdr:rowOff>
    </xdr:from>
    <xdr:to>
      <xdr:col>10</xdr:col>
      <xdr:colOff>165100</xdr:colOff>
      <xdr:row>36</xdr:row>
      <xdr:rowOff>88757</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159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105284</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59345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16728</xdr:rowOff>
    </xdr:from>
    <xdr:to>
      <xdr:col>6</xdr:col>
      <xdr:colOff>38100</xdr:colOff>
      <xdr:row>36</xdr:row>
      <xdr:rowOff>118328</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188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134855</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5964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126002</xdr:rowOff>
    </xdr:from>
    <xdr:to>
      <xdr:col>24</xdr:col>
      <xdr:colOff>62865</xdr:colOff>
      <xdr:row>59</xdr:row>
      <xdr:rowOff>19612</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698502"/>
          <a:ext cx="1270" cy="1436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23439</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138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44,383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19612</xdr:rowOff>
    </xdr:from>
    <xdr:to>
      <xdr:col>24</xdr:col>
      <xdr:colOff>152400</xdr:colOff>
      <xdr:row>59</xdr:row>
      <xdr:rowOff>19612</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135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72679</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4737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201,498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126002</xdr:rowOff>
    </xdr:from>
    <xdr:to>
      <xdr:col>24</xdr:col>
      <xdr:colOff>152400</xdr:colOff>
      <xdr:row>50</xdr:row>
      <xdr:rowOff>126002</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6985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58108</xdr:rowOff>
    </xdr:from>
    <xdr:to>
      <xdr:col>24</xdr:col>
      <xdr:colOff>63500</xdr:colOff>
      <xdr:row>58</xdr:row>
      <xdr:rowOff>70526</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10002208"/>
          <a:ext cx="838200" cy="12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67045</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6682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44168</xdr:rowOff>
    </xdr:from>
    <xdr:to>
      <xdr:col>24</xdr:col>
      <xdr:colOff>114300</xdr:colOff>
      <xdr:row>57</xdr:row>
      <xdr:rowOff>145768</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816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29195</xdr:rowOff>
    </xdr:from>
    <xdr:to>
      <xdr:col>19</xdr:col>
      <xdr:colOff>177800</xdr:colOff>
      <xdr:row>58</xdr:row>
      <xdr:rowOff>70526</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2908300" y="9973295"/>
          <a:ext cx="889000" cy="41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63324</xdr:rowOff>
    </xdr:from>
    <xdr:to>
      <xdr:col>20</xdr:col>
      <xdr:colOff>38100</xdr:colOff>
      <xdr:row>57</xdr:row>
      <xdr:rowOff>164924</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835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10001</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611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29195</xdr:rowOff>
    </xdr:from>
    <xdr:to>
      <xdr:col>15</xdr:col>
      <xdr:colOff>50800</xdr:colOff>
      <xdr:row>58</xdr:row>
      <xdr:rowOff>97939</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973295"/>
          <a:ext cx="889000" cy="68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42376</xdr:rowOff>
    </xdr:from>
    <xdr:to>
      <xdr:col>15</xdr:col>
      <xdr:colOff>101600</xdr:colOff>
      <xdr:row>57</xdr:row>
      <xdr:rowOff>143976</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815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160503</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590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97939</xdr:rowOff>
    </xdr:from>
    <xdr:to>
      <xdr:col>10</xdr:col>
      <xdr:colOff>114300</xdr:colOff>
      <xdr:row>58</xdr:row>
      <xdr:rowOff>121439</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10042039"/>
          <a:ext cx="889000" cy="2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85882</xdr:rowOff>
    </xdr:from>
    <xdr:to>
      <xdr:col>10</xdr:col>
      <xdr:colOff>165100</xdr:colOff>
      <xdr:row>58</xdr:row>
      <xdr:rowOff>16032</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858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32559</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9633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137254</xdr:rowOff>
    </xdr:from>
    <xdr:to>
      <xdr:col>6</xdr:col>
      <xdr:colOff>38100</xdr:colOff>
      <xdr:row>58</xdr:row>
      <xdr:rowOff>67404</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909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83931</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9685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7308</xdr:rowOff>
    </xdr:from>
    <xdr:to>
      <xdr:col>24</xdr:col>
      <xdr:colOff>114300</xdr:colOff>
      <xdr:row>58</xdr:row>
      <xdr:rowOff>108908</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951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157185</xdr:rowOff>
    </xdr:from>
    <xdr:ext cx="534377"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929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19726</xdr:rowOff>
    </xdr:from>
    <xdr:to>
      <xdr:col>20</xdr:col>
      <xdr:colOff>38100</xdr:colOff>
      <xdr:row>58</xdr:row>
      <xdr:rowOff>121326</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963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112453</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30111" y="10056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149845</xdr:rowOff>
    </xdr:from>
    <xdr:to>
      <xdr:col>15</xdr:col>
      <xdr:colOff>101600</xdr:colOff>
      <xdr:row>58</xdr:row>
      <xdr:rowOff>79995</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922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71122</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1111" y="10015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47139</xdr:rowOff>
    </xdr:from>
    <xdr:to>
      <xdr:col>10</xdr:col>
      <xdr:colOff>165100</xdr:colOff>
      <xdr:row>58</xdr:row>
      <xdr:rowOff>148739</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991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139866</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10083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70639</xdr:rowOff>
    </xdr:from>
    <xdr:to>
      <xdr:col>6</xdr:col>
      <xdr:colOff>38100</xdr:colOff>
      <xdr:row>59</xdr:row>
      <xdr:rowOff>789</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10014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163366</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10107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維持補修費グラフ枠">
          <a:extLst>
            <a:ext uri="{FF2B5EF4-FFF2-40B4-BE49-F238E27FC236}">
              <a16:creationId xmlns:a16="http://schemas.microsoft.com/office/drawing/2014/main" id="{00000000-0008-0000-06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2311</xdr:rowOff>
    </xdr:from>
    <xdr:to>
      <xdr:col>24</xdr:col>
      <xdr:colOff>62865</xdr:colOff>
      <xdr:row>78</xdr:row>
      <xdr:rowOff>117526</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flipV="1">
          <a:off x="4633595" y="12346711"/>
          <a:ext cx="1270" cy="11439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121353</xdr:rowOff>
    </xdr:from>
    <xdr:ext cx="378565" cy="259045"/>
    <xdr:sp macro="" textlink="">
      <xdr:nvSpPr>
        <xdr:cNvPr id="170" name="維持補修費最小値テキスト">
          <a:extLst>
            <a:ext uri="{FF2B5EF4-FFF2-40B4-BE49-F238E27FC236}">
              <a16:creationId xmlns:a16="http://schemas.microsoft.com/office/drawing/2014/main" id="{00000000-0008-0000-0600-0000AA000000}"/>
            </a:ext>
          </a:extLst>
        </xdr:cNvPr>
        <xdr:cNvSpPr txBox="1"/>
      </xdr:nvSpPr>
      <xdr:spPr>
        <a:xfrm>
          <a:off x="4686300" y="134944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117526</xdr:rowOff>
    </xdr:from>
    <xdr:to>
      <xdr:col>24</xdr:col>
      <xdr:colOff>152400</xdr:colOff>
      <xdr:row>78</xdr:row>
      <xdr:rowOff>117526</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3490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120438</xdr:rowOff>
    </xdr:from>
    <xdr:ext cx="534377" cy="259045"/>
    <xdr:sp macro="" textlink="">
      <xdr:nvSpPr>
        <xdr:cNvPr id="172" name="維持補修費最大値テキスト">
          <a:extLst>
            <a:ext uri="{FF2B5EF4-FFF2-40B4-BE49-F238E27FC236}">
              <a16:creationId xmlns:a16="http://schemas.microsoft.com/office/drawing/2014/main" id="{00000000-0008-0000-0600-0000AC000000}"/>
            </a:ext>
          </a:extLst>
        </xdr:cNvPr>
        <xdr:cNvSpPr txBox="1"/>
      </xdr:nvSpPr>
      <xdr:spPr>
        <a:xfrm>
          <a:off x="4686300" y="12121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25,505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72</xdr:row>
      <xdr:rowOff>2311</xdr:rowOff>
    </xdr:from>
    <xdr:to>
      <xdr:col>24</xdr:col>
      <xdr:colOff>152400</xdr:colOff>
      <xdr:row>72</xdr:row>
      <xdr:rowOff>2311</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2346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155245</xdr:rowOff>
    </xdr:from>
    <xdr:to>
      <xdr:col>24</xdr:col>
      <xdr:colOff>63500</xdr:colOff>
      <xdr:row>78</xdr:row>
      <xdr:rowOff>4735</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3797300" y="13356895"/>
          <a:ext cx="838200" cy="20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85031</xdr:rowOff>
    </xdr:from>
    <xdr:ext cx="469744" cy="259045"/>
    <xdr:sp macro="" textlink="">
      <xdr:nvSpPr>
        <xdr:cNvPr id="175" name="維持補修費平均値テキスト">
          <a:extLst>
            <a:ext uri="{FF2B5EF4-FFF2-40B4-BE49-F238E27FC236}">
              <a16:creationId xmlns:a16="http://schemas.microsoft.com/office/drawing/2014/main" id="{00000000-0008-0000-0600-0000AF000000}"/>
            </a:ext>
          </a:extLst>
        </xdr:cNvPr>
        <xdr:cNvSpPr txBox="1"/>
      </xdr:nvSpPr>
      <xdr:spPr>
        <a:xfrm>
          <a:off x="4686300" y="131152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62154</xdr:rowOff>
    </xdr:from>
    <xdr:to>
      <xdr:col>24</xdr:col>
      <xdr:colOff>114300</xdr:colOff>
      <xdr:row>77</xdr:row>
      <xdr:rowOff>163754</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4584700" y="13263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155245</xdr:rowOff>
    </xdr:from>
    <xdr:to>
      <xdr:col>19</xdr:col>
      <xdr:colOff>177800</xdr:colOff>
      <xdr:row>77</xdr:row>
      <xdr:rowOff>168366</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flipV="1">
          <a:off x="2908300" y="13356895"/>
          <a:ext cx="889000" cy="13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65263</xdr:rowOff>
    </xdr:from>
    <xdr:to>
      <xdr:col>20</xdr:col>
      <xdr:colOff>38100</xdr:colOff>
      <xdr:row>77</xdr:row>
      <xdr:rowOff>166863</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3746500" y="13266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11940</xdr:rowOff>
    </xdr:from>
    <xdr:ext cx="469744" cy="259045"/>
    <xdr:sp macro="" textlink="">
      <xdr:nvSpPr>
        <xdr:cNvPr id="179" name="テキスト ボックス 178">
          <a:extLst>
            <a:ext uri="{FF2B5EF4-FFF2-40B4-BE49-F238E27FC236}">
              <a16:creationId xmlns:a16="http://schemas.microsoft.com/office/drawing/2014/main" id="{00000000-0008-0000-0600-0000B3000000}"/>
            </a:ext>
          </a:extLst>
        </xdr:cNvPr>
        <xdr:cNvSpPr txBox="1"/>
      </xdr:nvSpPr>
      <xdr:spPr>
        <a:xfrm>
          <a:off x="3562428" y="13042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147701</xdr:rowOff>
    </xdr:from>
    <xdr:to>
      <xdr:col>15</xdr:col>
      <xdr:colOff>50800</xdr:colOff>
      <xdr:row>77</xdr:row>
      <xdr:rowOff>168366</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a:off x="2019300" y="13349351"/>
          <a:ext cx="889000" cy="20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68692</xdr:rowOff>
    </xdr:from>
    <xdr:to>
      <xdr:col>15</xdr:col>
      <xdr:colOff>101600</xdr:colOff>
      <xdr:row>77</xdr:row>
      <xdr:rowOff>170292</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2857500" y="13270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15369</xdr:rowOff>
    </xdr:from>
    <xdr:ext cx="469744"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2673428" y="130455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147701</xdr:rowOff>
    </xdr:from>
    <xdr:to>
      <xdr:col>10</xdr:col>
      <xdr:colOff>114300</xdr:colOff>
      <xdr:row>78</xdr:row>
      <xdr:rowOff>7934</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flipV="1">
          <a:off x="1130300" y="13349351"/>
          <a:ext cx="889000" cy="31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73492</xdr:rowOff>
    </xdr:from>
    <xdr:to>
      <xdr:col>10</xdr:col>
      <xdr:colOff>165100</xdr:colOff>
      <xdr:row>78</xdr:row>
      <xdr:rowOff>3642</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968500" y="13275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20169</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1784428" y="13050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74819</xdr:rowOff>
    </xdr:from>
    <xdr:to>
      <xdr:col>6</xdr:col>
      <xdr:colOff>38100</xdr:colOff>
      <xdr:row>78</xdr:row>
      <xdr:rowOff>4969</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079500" y="13276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21496</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895428" y="130516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125385</xdr:rowOff>
    </xdr:from>
    <xdr:to>
      <xdr:col>24</xdr:col>
      <xdr:colOff>114300</xdr:colOff>
      <xdr:row>78</xdr:row>
      <xdr:rowOff>55535</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4584700" y="13327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40581</xdr:rowOff>
    </xdr:from>
    <xdr:ext cx="469744" cy="259045"/>
    <xdr:sp macro="" textlink="">
      <xdr:nvSpPr>
        <xdr:cNvPr id="194" name="維持補修費該当値テキスト">
          <a:extLst>
            <a:ext uri="{FF2B5EF4-FFF2-40B4-BE49-F238E27FC236}">
              <a16:creationId xmlns:a16="http://schemas.microsoft.com/office/drawing/2014/main" id="{00000000-0008-0000-0600-0000C2000000}"/>
            </a:ext>
          </a:extLst>
        </xdr:cNvPr>
        <xdr:cNvSpPr txBox="1"/>
      </xdr:nvSpPr>
      <xdr:spPr>
        <a:xfrm>
          <a:off x="4686300" y="132422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104445</xdr:rowOff>
    </xdr:from>
    <xdr:to>
      <xdr:col>20</xdr:col>
      <xdr:colOff>38100</xdr:colOff>
      <xdr:row>78</xdr:row>
      <xdr:rowOff>34595</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3746500" y="13306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25722</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3562428" y="133988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117566</xdr:rowOff>
    </xdr:from>
    <xdr:to>
      <xdr:col>15</xdr:col>
      <xdr:colOff>101600</xdr:colOff>
      <xdr:row>78</xdr:row>
      <xdr:rowOff>47716</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2857500" y="13319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38843</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2673428" y="13411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96901</xdr:rowOff>
    </xdr:from>
    <xdr:to>
      <xdr:col>10</xdr:col>
      <xdr:colOff>165100</xdr:colOff>
      <xdr:row>78</xdr:row>
      <xdr:rowOff>27051</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968500" y="13298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18178</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1784428" y="133912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128584</xdr:rowOff>
    </xdr:from>
    <xdr:to>
      <xdr:col>6</xdr:col>
      <xdr:colOff>38100</xdr:colOff>
      <xdr:row>78</xdr:row>
      <xdr:rowOff>58734</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079500" y="13330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49861</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895428" y="13422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150,311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扶助費グラフ枠">
          <a:extLst>
            <a:ext uri="{FF2B5EF4-FFF2-40B4-BE49-F238E27FC236}">
              <a16:creationId xmlns:a16="http://schemas.microsoft.com/office/drawing/2014/main" id="{00000000-0008-0000-06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65982</xdr:rowOff>
    </xdr:from>
    <xdr:to>
      <xdr:col>24</xdr:col>
      <xdr:colOff>62865</xdr:colOff>
      <xdr:row>99</xdr:row>
      <xdr:rowOff>144413</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4633595" y="15667932"/>
          <a:ext cx="1270" cy="14500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148240</xdr:rowOff>
    </xdr:from>
    <xdr:ext cx="534377" cy="259045"/>
    <xdr:sp macro="" textlink="">
      <xdr:nvSpPr>
        <xdr:cNvPr id="230" name="扶助費最小値テキスト">
          <a:extLst>
            <a:ext uri="{FF2B5EF4-FFF2-40B4-BE49-F238E27FC236}">
              <a16:creationId xmlns:a16="http://schemas.microsoft.com/office/drawing/2014/main" id="{00000000-0008-0000-0600-0000E6000000}"/>
            </a:ext>
          </a:extLst>
        </xdr:cNvPr>
        <xdr:cNvSpPr txBox="1"/>
      </xdr:nvSpPr>
      <xdr:spPr>
        <a:xfrm>
          <a:off x="4686300" y="17121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55,817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144413</xdr:rowOff>
    </xdr:from>
    <xdr:to>
      <xdr:col>24</xdr:col>
      <xdr:colOff>152400</xdr:colOff>
      <xdr:row>99</xdr:row>
      <xdr:rowOff>144413</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71179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12659</xdr:rowOff>
    </xdr:from>
    <xdr:ext cx="599010" cy="259045"/>
    <xdr:sp macro="" textlink="">
      <xdr:nvSpPr>
        <xdr:cNvPr id="232" name="扶助費最大値テキスト">
          <a:extLst>
            <a:ext uri="{FF2B5EF4-FFF2-40B4-BE49-F238E27FC236}">
              <a16:creationId xmlns:a16="http://schemas.microsoft.com/office/drawing/2014/main" id="{00000000-0008-0000-0600-0000E8000000}"/>
            </a:ext>
          </a:extLst>
        </xdr:cNvPr>
        <xdr:cNvSpPr txBox="1"/>
      </xdr:nvSpPr>
      <xdr:spPr>
        <a:xfrm>
          <a:off x="4686300" y="154431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65982</xdr:rowOff>
    </xdr:from>
    <xdr:to>
      <xdr:col>24</xdr:col>
      <xdr:colOff>152400</xdr:colOff>
      <xdr:row>91</xdr:row>
      <xdr:rowOff>65982</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5667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96441</xdr:rowOff>
    </xdr:from>
    <xdr:to>
      <xdr:col>24</xdr:col>
      <xdr:colOff>63500</xdr:colOff>
      <xdr:row>98</xdr:row>
      <xdr:rowOff>169081</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3797300" y="16898541"/>
          <a:ext cx="838200" cy="7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58056</xdr:rowOff>
    </xdr:from>
    <xdr:ext cx="599010" cy="259045"/>
    <xdr:sp macro="" textlink="">
      <xdr:nvSpPr>
        <xdr:cNvPr id="235" name="扶助費平均値テキスト">
          <a:extLst>
            <a:ext uri="{FF2B5EF4-FFF2-40B4-BE49-F238E27FC236}">
              <a16:creationId xmlns:a16="http://schemas.microsoft.com/office/drawing/2014/main" id="{00000000-0008-0000-0600-0000EB000000}"/>
            </a:ext>
          </a:extLst>
        </xdr:cNvPr>
        <xdr:cNvSpPr txBox="1"/>
      </xdr:nvSpPr>
      <xdr:spPr>
        <a:xfrm>
          <a:off x="4686300" y="163458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35179</xdr:rowOff>
    </xdr:from>
    <xdr:to>
      <xdr:col>24</xdr:col>
      <xdr:colOff>114300</xdr:colOff>
      <xdr:row>96</xdr:row>
      <xdr:rowOff>136779</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4584700" y="16494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169081</xdr:rowOff>
    </xdr:from>
    <xdr:to>
      <xdr:col>19</xdr:col>
      <xdr:colOff>177800</xdr:colOff>
      <xdr:row>99</xdr:row>
      <xdr:rowOff>28938</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2908300" y="16971181"/>
          <a:ext cx="889000" cy="31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155085</xdr:rowOff>
    </xdr:from>
    <xdr:to>
      <xdr:col>20</xdr:col>
      <xdr:colOff>38100</xdr:colOff>
      <xdr:row>97</xdr:row>
      <xdr:rowOff>85235</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3746500" y="16614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101762</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3530111" y="16389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93501</xdr:rowOff>
    </xdr:from>
    <xdr:to>
      <xdr:col>15</xdr:col>
      <xdr:colOff>50800</xdr:colOff>
      <xdr:row>99</xdr:row>
      <xdr:rowOff>28938</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a:off x="2019300" y="16895601"/>
          <a:ext cx="889000" cy="106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78395</xdr:rowOff>
    </xdr:from>
    <xdr:to>
      <xdr:col>15</xdr:col>
      <xdr:colOff>101600</xdr:colOff>
      <xdr:row>98</xdr:row>
      <xdr:rowOff>8545</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2857500" y="16709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25072</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2641111" y="16484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93501</xdr:rowOff>
    </xdr:from>
    <xdr:to>
      <xdr:col>10</xdr:col>
      <xdr:colOff>114300</xdr:colOff>
      <xdr:row>99</xdr:row>
      <xdr:rowOff>171269</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flipV="1">
          <a:off x="1130300" y="16895601"/>
          <a:ext cx="889000" cy="249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117889</xdr:rowOff>
    </xdr:from>
    <xdr:to>
      <xdr:col>10</xdr:col>
      <xdr:colOff>165100</xdr:colOff>
      <xdr:row>97</xdr:row>
      <xdr:rowOff>48039</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968500" y="16577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64566</xdr:rowOff>
    </xdr:from>
    <xdr:ext cx="59901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1719795" y="163523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100,837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46544</xdr:rowOff>
    </xdr:from>
    <xdr:to>
      <xdr:col>6</xdr:col>
      <xdr:colOff>38100</xdr:colOff>
      <xdr:row>98</xdr:row>
      <xdr:rowOff>148144</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079500" y="16848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164671</xdr:rowOff>
    </xdr:from>
    <xdr:ext cx="534377"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863111" y="16623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45641</xdr:rowOff>
    </xdr:from>
    <xdr:to>
      <xdr:col>24</xdr:col>
      <xdr:colOff>114300</xdr:colOff>
      <xdr:row>98</xdr:row>
      <xdr:rowOff>147241</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4584700" y="16847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98</xdr:row>
      <xdr:rowOff>24068</xdr:rowOff>
    </xdr:from>
    <xdr:ext cx="534377" cy="259045"/>
    <xdr:sp macro="" textlink="">
      <xdr:nvSpPr>
        <xdr:cNvPr id="254" name="扶助費該当値テキスト">
          <a:extLst>
            <a:ext uri="{FF2B5EF4-FFF2-40B4-BE49-F238E27FC236}">
              <a16:creationId xmlns:a16="http://schemas.microsoft.com/office/drawing/2014/main" id="{00000000-0008-0000-0600-0000FE000000}"/>
            </a:ext>
          </a:extLst>
        </xdr:cNvPr>
        <xdr:cNvSpPr txBox="1"/>
      </xdr:nvSpPr>
      <xdr:spPr>
        <a:xfrm>
          <a:off x="4686300" y="16826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118281</xdr:rowOff>
    </xdr:from>
    <xdr:to>
      <xdr:col>20</xdr:col>
      <xdr:colOff>38100</xdr:colOff>
      <xdr:row>99</xdr:row>
      <xdr:rowOff>48431</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3746500" y="16920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99</xdr:row>
      <xdr:rowOff>39558</xdr:rowOff>
    </xdr:from>
    <xdr:ext cx="534377"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3530111" y="17013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149588</xdr:rowOff>
    </xdr:from>
    <xdr:to>
      <xdr:col>15</xdr:col>
      <xdr:colOff>101600</xdr:colOff>
      <xdr:row>99</xdr:row>
      <xdr:rowOff>79738</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2857500" y="16951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70865</xdr:rowOff>
    </xdr:from>
    <xdr:ext cx="534377"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2641111" y="17044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42701</xdr:rowOff>
    </xdr:from>
    <xdr:to>
      <xdr:col>10</xdr:col>
      <xdr:colOff>165100</xdr:colOff>
      <xdr:row>98</xdr:row>
      <xdr:rowOff>144301</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968500" y="16844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135428</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1752111" y="16937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120469</xdr:rowOff>
    </xdr:from>
    <xdr:to>
      <xdr:col>6</xdr:col>
      <xdr:colOff>38100</xdr:colOff>
      <xdr:row>100</xdr:row>
      <xdr:rowOff>50619</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079500" y="17094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100</xdr:row>
      <xdr:rowOff>41746</xdr:rowOff>
    </xdr:from>
    <xdr:ext cx="534377"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863111" y="17186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35,327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128105</xdr:rowOff>
    </xdr:from>
    <xdr:ext cx="53129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8" name="補助費等グラフ枠">
          <a:extLst>
            <a:ext uri="{FF2B5EF4-FFF2-40B4-BE49-F238E27FC236}">
              <a16:creationId xmlns:a16="http://schemas.microsoft.com/office/drawing/2014/main" id="{00000000-0008-0000-0600-000020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27349</xdr:rowOff>
    </xdr:from>
    <xdr:to>
      <xdr:col>54</xdr:col>
      <xdr:colOff>189865</xdr:colOff>
      <xdr:row>39</xdr:row>
      <xdr:rowOff>169701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10475595" y="5342299"/>
          <a:ext cx="1270" cy="15139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40</xdr:row>
      <xdr:rowOff>2078</xdr:rowOff>
    </xdr:from>
    <xdr:ext cx="534377" cy="259045"/>
    <xdr:sp macro="" textlink="">
      <xdr:nvSpPr>
        <xdr:cNvPr id="290" name="補助費等最小値テキスト">
          <a:extLst>
            <a:ext uri="{FF2B5EF4-FFF2-40B4-BE49-F238E27FC236}">
              <a16:creationId xmlns:a16="http://schemas.microsoft.com/office/drawing/2014/main" id="{00000000-0008-0000-0600-000022010000}"/>
            </a:ext>
          </a:extLst>
        </xdr:cNvPr>
        <xdr:cNvSpPr txBox="1"/>
      </xdr:nvSpPr>
      <xdr:spPr>
        <a:xfrm>
          <a:off x="10528300" y="6860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169701</xdr:rowOff>
    </xdr:from>
    <xdr:to>
      <xdr:col>55</xdr:col>
      <xdr:colOff>88900</xdr:colOff>
      <xdr:row>39</xdr:row>
      <xdr:rowOff>169701</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68562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145476</xdr:rowOff>
    </xdr:from>
    <xdr:ext cx="599010" cy="259045"/>
    <xdr:sp macro="" textlink="">
      <xdr:nvSpPr>
        <xdr:cNvPr id="292" name="補助費等最大値テキスト">
          <a:extLst>
            <a:ext uri="{FF2B5EF4-FFF2-40B4-BE49-F238E27FC236}">
              <a16:creationId xmlns:a16="http://schemas.microsoft.com/office/drawing/2014/main" id="{00000000-0008-0000-0600-000024010000}"/>
            </a:ext>
          </a:extLst>
        </xdr:cNvPr>
        <xdr:cNvSpPr txBox="1"/>
      </xdr:nvSpPr>
      <xdr:spPr>
        <a:xfrm>
          <a:off x="10528300" y="5117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27349</xdr:rowOff>
    </xdr:from>
    <xdr:to>
      <xdr:col>55</xdr:col>
      <xdr:colOff>88900</xdr:colOff>
      <xdr:row>31</xdr:row>
      <xdr:rowOff>27349</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10388600" y="5342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14362</xdr:rowOff>
    </xdr:from>
    <xdr:to>
      <xdr:col>55</xdr:col>
      <xdr:colOff>0</xdr:colOff>
      <xdr:row>39</xdr:row>
      <xdr:rowOff>17813</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flipV="1">
          <a:off x="9639300" y="6700912"/>
          <a:ext cx="838200" cy="3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84182</xdr:rowOff>
    </xdr:from>
    <xdr:ext cx="534377" cy="259045"/>
    <xdr:sp macro="" textlink="">
      <xdr:nvSpPr>
        <xdr:cNvPr id="295" name="補助費等平均値テキスト">
          <a:extLst>
            <a:ext uri="{FF2B5EF4-FFF2-40B4-BE49-F238E27FC236}">
              <a16:creationId xmlns:a16="http://schemas.microsoft.com/office/drawing/2014/main" id="{00000000-0008-0000-0600-000027010000}"/>
            </a:ext>
          </a:extLst>
        </xdr:cNvPr>
        <xdr:cNvSpPr txBox="1"/>
      </xdr:nvSpPr>
      <xdr:spPr>
        <a:xfrm>
          <a:off x="10528300" y="62563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61305</xdr:rowOff>
    </xdr:from>
    <xdr:to>
      <xdr:col>55</xdr:col>
      <xdr:colOff>50800</xdr:colOff>
      <xdr:row>37</xdr:row>
      <xdr:rowOff>162905</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10426700" y="6404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17813</xdr:rowOff>
    </xdr:from>
    <xdr:to>
      <xdr:col>50</xdr:col>
      <xdr:colOff>114300</xdr:colOff>
      <xdr:row>39</xdr:row>
      <xdr:rowOff>20425</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flipV="1">
          <a:off x="8750300" y="6704363"/>
          <a:ext cx="889000" cy="2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81530</xdr:rowOff>
    </xdr:from>
    <xdr:to>
      <xdr:col>50</xdr:col>
      <xdr:colOff>165100</xdr:colOff>
      <xdr:row>38</xdr:row>
      <xdr:rowOff>11680</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9588500" y="6425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28207</xdr:rowOff>
    </xdr:from>
    <xdr:ext cx="534377"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9372111" y="6200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20425</xdr:rowOff>
    </xdr:from>
    <xdr:to>
      <xdr:col>45</xdr:col>
      <xdr:colOff>177800</xdr:colOff>
      <xdr:row>39</xdr:row>
      <xdr:rowOff>40770</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flipV="1">
          <a:off x="7861300" y="6706975"/>
          <a:ext cx="889000" cy="20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82097</xdr:rowOff>
    </xdr:from>
    <xdr:to>
      <xdr:col>46</xdr:col>
      <xdr:colOff>38100</xdr:colOff>
      <xdr:row>38</xdr:row>
      <xdr:rowOff>12247</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8699500" y="6425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28774</xdr:rowOff>
    </xdr:from>
    <xdr:ext cx="534377"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8483111" y="6200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32</xdr:row>
      <xdr:rowOff>148115</xdr:rowOff>
    </xdr:from>
    <xdr:to>
      <xdr:col>41</xdr:col>
      <xdr:colOff>50800</xdr:colOff>
      <xdr:row>39</xdr:row>
      <xdr:rowOff>40770</xdr:rowOff>
    </xdr:to>
    <xdr:cxnSp macro="">
      <xdr:nvCxnSpPr>
        <xdr:cNvPr id="303" name="直線コネクタ 302">
          <a:extLst>
            <a:ext uri="{FF2B5EF4-FFF2-40B4-BE49-F238E27FC236}">
              <a16:creationId xmlns:a16="http://schemas.microsoft.com/office/drawing/2014/main" id="{00000000-0008-0000-0600-00002F010000}"/>
            </a:ext>
          </a:extLst>
        </xdr:cNvPr>
        <xdr:cNvCxnSpPr/>
      </xdr:nvCxnSpPr>
      <xdr:spPr>
        <a:xfrm>
          <a:off x="6972300" y="5634515"/>
          <a:ext cx="889000" cy="1092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124235</xdr:rowOff>
    </xdr:from>
    <xdr:to>
      <xdr:col>41</xdr:col>
      <xdr:colOff>101600</xdr:colOff>
      <xdr:row>38</xdr:row>
      <xdr:rowOff>54385</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7810500" y="6467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70912</xdr:rowOff>
    </xdr:from>
    <xdr:ext cx="534377"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7594111" y="6243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66443</xdr:rowOff>
    </xdr:from>
    <xdr:to>
      <xdr:col>36</xdr:col>
      <xdr:colOff>165100</xdr:colOff>
      <xdr:row>31</xdr:row>
      <xdr:rowOff>168043</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6921500" y="5381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30</xdr:row>
      <xdr:rowOff>13120</xdr:rowOff>
    </xdr:from>
    <xdr:ext cx="59901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672795" y="51566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135012</xdr:rowOff>
    </xdr:from>
    <xdr:to>
      <xdr:col>55</xdr:col>
      <xdr:colOff>50800</xdr:colOff>
      <xdr:row>39</xdr:row>
      <xdr:rowOff>65162</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10426700" y="665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113439</xdr:rowOff>
    </xdr:from>
    <xdr:ext cx="534377" cy="259045"/>
    <xdr:sp macro="" textlink="">
      <xdr:nvSpPr>
        <xdr:cNvPr id="314" name="補助費等該当値テキスト">
          <a:extLst>
            <a:ext uri="{FF2B5EF4-FFF2-40B4-BE49-F238E27FC236}">
              <a16:creationId xmlns:a16="http://schemas.microsoft.com/office/drawing/2014/main" id="{00000000-0008-0000-0600-00003A010000}"/>
            </a:ext>
          </a:extLst>
        </xdr:cNvPr>
        <xdr:cNvSpPr txBox="1"/>
      </xdr:nvSpPr>
      <xdr:spPr>
        <a:xfrm>
          <a:off x="10528300" y="6628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138463</xdr:rowOff>
    </xdr:from>
    <xdr:to>
      <xdr:col>50</xdr:col>
      <xdr:colOff>165100</xdr:colOff>
      <xdr:row>39</xdr:row>
      <xdr:rowOff>68613</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9588500" y="6653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39</xdr:row>
      <xdr:rowOff>59740</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9372111" y="6746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141075</xdr:rowOff>
    </xdr:from>
    <xdr:to>
      <xdr:col>46</xdr:col>
      <xdr:colOff>38100</xdr:colOff>
      <xdr:row>39</xdr:row>
      <xdr:rowOff>71225</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8699500" y="6656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39</xdr:row>
      <xdr:rowOff>62352</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8483111" y="6748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161420</xdr:rowOff>
    </xdr:from>
    <xdr:to>
      <xdr:col>41</xdr:col>
      <xdr:colOff>101600</xdr:colOff>
      <xdr:row>39</xdr:row>
      <xdr:rowOff>91570</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7810500" y="667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39</xdr:row>
      <xdr:rowOff>82697</xdr:rowOff>
    </xdr:from>
    <xdr:ext cx="534377"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7594111" y="6769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97315</xdr:rowOff>
    </xdr:from>
    <xdr:to>
      <xdr:col>36</xdr:col>
      <xdr:colOff>165100</xdr:colOff>
      <xdr:row>33</xdr:row>
      <xdr:rowOff>27465</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6921500" y="5583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33</xdr:row>
      <xdr:rowOff>18592</xdr:rowOff>
    </xdr:from>
    <xdr:ext cx="599010"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6672795" y="56764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25400</xdr:rowOff>
    </xdr:from>
    <xdr:to>
      <xdr:col>59</xdr:col>
      <xdr:colOff>50800</xdr:colOff>
      <xdr:row>58</xdr:row>
      <xdr:rowOff>25400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54627</xdr:rowOff>
    </xdr:from>
    <xdr:ext cx="248786"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82550</xdr:rowOff>
    </xdr:from>
    <xdr:to>
      <xdr:col>59</xdr:col>
      <xdr:colOff>50800</xdr:colOff>
      <xdr:row>51</xdr:row>
      <xdr:rowOff>82550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50</xdr:row>
      <xdr:rowOff>111777</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8684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169607</xdr:rowOff>
    </xdr:from>
    <xdr:to>
      <xdr:col>54</xdr:col>
      <xdr:colOff>189865</xdr:colOff>
      <xdr:row>57</xdr:row>
      <xdr:rowOff>129362</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742107"/>
          <a:ext cx="1270" cy="11599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133189</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9905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129362</xdr:rowOff>
    </xdr:from>
    <xdr:to>
      <xdr:col>55</xdr:col>
      <xdr:colOff>88900</xdr:colOff>
      <xdr:row>57</xdr:row>
      <xdr:rowOff>129362</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9902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116284</xdr:rowOff>
    </xdr:from>
    <xdr:ext cx="599010"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517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214,767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169607</xdr:rowOff>
    </xdr:from>
    <xdr:to>
      <xdr:col>55</xdr:col>
      <xdr:colOff>88900</xdr:colOff>
      <xdr:row>50</xdr:row>
      <xdr:rowOff>169607</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7421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164943</xdr:rowOff>
    </xdr:from>
    <xdr:to>
      <xdr:col>55</xdr:col>
      <xdr:colOff>0</xdr:colOff>
      <xdr:row>57</xdr:row>
      <xdr:rowOff>63182</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9639300" y="9766143"/>
          <a:ext cx="838200" cy="69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28218</xdr:rowOff>
    </xdr:from>
    <xdr:ext cx="534377"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4579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5341</xdr:rowOff>
    </xdr:from>
    <xdr:to>
      <xdr:col>55</xdr:col>
      <xdr:colOff>50800</xdr:colOff>
      <xdr:row>56</xdr:row>
      <xdr:rowOff>106941</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9606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61925</xdr:rowOff>
    </xdr:from>
    <xdr:to>
      <xdr:col>50</xdr:col>
      <xdr:colOff>114300</xdr:colOff>
      <xdr:row>57</xdr:row>
      <xdr:rowOff>63182</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8750300" y="9834575"/>
          <a:ext cx="889000" cy="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58810</xdr:rowOff>
    </xdr:from>
    <xdr:to>
      <xdr:col>50</xdr:col>
      <xdr:colOff>165100</xdr:colOff>
      <xdr:row>56</xdr:row>
      <xdr:rowOff>160410</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9660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5487</xdr:rowOff>
    </xdr:from>
    <xdr:ext cx="534377"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72111" y="9435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112005</xdr:rowOff>
    </xdr:from>
    <xdr:to>
      <xdr:col>45</xdr:col>
      <xdr:colOff>177800</xdr:colOff>
      <xdr:row>57</xdr:row>
      <xdr:rowOff>61925</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7861300" y="9713205"/>
          <a:ext cx="889000" cy="121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69338</xdr:rowOff>
    </xdr:from>
    <xdr:to>
      <xdr:col>46</xdr:col>
      <xdr:colOff>38100</xdr:colOff>
      <xdr:row>56</xdr:row>
      <xdr:rowOff>170938</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9670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16015</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83111" y="9445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112005</xdr:rowOff>
    </xdr:from>
    <xdr:to>
      <xdr:col>41</xdr:col>
      <xdr:colOff>50800</xdr:colOff>
      <xdr:row>57</xdr:row>
      <xdr:rowOff>59358</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flipV="1">
          <a:off x="6972300" y="9713205"/>
          <a:ext cx="889000" cy="118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47975</xdr:rowOff>
    </xdr:from>
    <xdr:to>
      <xdr:col>41</xdr:col>
      <xdr:colOff>101600</xdr:colOff>
      <xdr:row>56</xdr:row>
      <xdr:rowOff>149575</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9649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166102</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94111" y="9424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19931</xdr:rowOff>
    </xdr:from>
    <xdr:to>
      <xdr:col>36</xdr:col>
      <xdr:colOff>165100</xdr:colOff>
      <xdr:row>56</xdr:row>
      <xdr:rowOff>121531</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9621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138058</xdr:rowOff>
    </xdr:from>
    <xdr:ext cx="534377"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705111" y="9396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114143</xdr:rowOff>
    </xdr:from>
    <xdr:to>
      <xdr:col>55</xdr:col>
      <xdr:colOff>50800</xdr:colOff>
      <xdr:row>57</xdr:row>
      <xdr:rowOff>44293</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9715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92570</xdr:rowOff>
    </xdr:from>
    <xdr:ext cx="534377"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9693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12382</xdr:rowOff>
    </xdr:from>
    <xdr:to>
      <xdr:col>50</xdr:col>
      <xdr:colOff>165100</xdr:colOff>
      <xdr:row>57</xdr:row>
      <xdr:rowOff>113982</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9785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105109</xdr:rowOff>
    </xdr:from>
    <xdr:ext cx="534377"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72111" y="9877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11125</xdr:rowOff>
    </xdr:from>
    <xdr:to>
      <xdr:col>46</xdr:col>
      <xdr:colOff>38100</xdr:colOff>
      <xdr:row>57</xdr:row>
      <xdr:rowOff>112725</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9783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103852</xdr:rowOff>
    </xdr:from>
    <xdr:ext cx="534377"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83111" y="9876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61205</xdr:rowOff>
    </xdr:from>
    <xdr:to>
      <xdr:col>41</xdr:col>
      <xdr:colOff>101600</xdr:colOff>
      <xdr:row>56</xdr:row>
      <xdr:rowOff>162805</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9662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153932</xdr:rowOff>
    </xdr:from>
    <xdr:ext cx="534377"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94111" y="9755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8558</xdr:rowOff>
    </xdr:from>
    <xdr:to>
      <xdr:col>36</xdr:col>
      <xdr:colOff>165100</xdr:colOff>
      <xdr:row>57</xdr:row>
      <xdr:rowOff>110158</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9781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101285</xdr:rowOff>
    </xdr:from>
    <xdr:ext cx="534377"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705111" y="9873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37306</xdr:rowOff>
    </xdr:from>
    <xdr:to>
      <xdr:col>54</xdr:col>
      <xdr:colOff>189865</xdr:colOff>
      <xdr:row>79</xdr:row>
      <xdr:rowOff>44450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2210256"/>
          <a:ext cx="1270" cy="1378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155433</xdr:rowOff>
    </xdr:from>
    <xdr:ext cx="534377"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985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37306</xdr:rowOff>
    </xdr:from>
    <xdr:to>
      <xdr:col>55</xdr:col>
      <xdr:colOff>88900</xdr:colOff>
      <xdr:row>71</xdr:row>
      <xdr:rowOff>37306</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2210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28639</xdr:rowOff>
    </xdr:from>
    <xdr:to>
      <xdr:col>55</xdr:col>
      <xdr:colOff>0</xdr:colOff>
      <xdr:row>78</xdr:row>
      <xdr:rowOff>114136</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9639300" y="13401739"/>
          <a:ext cx="838200" cy="854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166831</xdr:rowOff>
    </xdr:from>
    <xdr:ext cx="534377"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1970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143954</xdr:rowOff>
    </xdr:from>
    <xdr:to>
      <xdr:col>55</xdr:col>
      <xdr:colOff>50800</xdr:colOff>
      <xdr:row>78</xdr:row>
      <xdr:rowOff>74104</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345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114136</xdr:rowOff>
    </xdr:from>
    <xdr:to>
      <xdr:col>50</xdr:col>
      <xdr:colOff>114300</xdr:colOff>
      <xdr:row>79</xdr:row>
      <xdr:rowOff>39269</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8750300" y="13487236"/>
          <a:ext cx="889000" cy="96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1632</xdr:rowOff>
    </xdr:from>
    <xdr:to>
      <xdr:col>50</xdr:col>
      <xdr:colOff>165100</xdr:colOff>
      <xdr:row>78</xdr:row>
      <xdr:rowOff>103232</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374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76</xdr:row>
      <xdr:rowOff>119759</xdr:rowOff>
    </xdr:from>
    <xdr:ext cx="469744"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404428" y="131499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23152</xdr:rowOff>
    </xdr:from>
    <xdr:to>
      <xdr:col>45</xdr:col>
      <xdr:colOff>177800</xdr:colOff>
      <xdr:row>79</xdr:row>
      <xdr:rowOff>39269</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7861300" y="13567702"/>
          <a:ext cx="889000" cy="16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142621</xdr:rowOff>
    </xdr:from>
    <xdr:to>
      <xdr:col>46</xdr:col>
      <xdr:colOff>38100</xdr:colOff>
      <xdr:row>78</xdr:row>
      <xdr:rowOff>72771</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344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89298</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119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144824</xdr:rowOff>
    </xdr:from>
    <xdr:to>
      <xdr:col>41</xdr:col>
      <xdr:colOff>50800</xdr:colOff>
      <xdr:row>79</xdr:row>
      <xdr:rowOff>23152</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6972300" y="13346474"/>
          <a:ext cx="889000" cy="221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116294</xdr:rowOff>
    </xdr:from>
    <xdr:to>
      <xdr:col>41</xdr:col>
      <xdr:colOff>101600</xdr:colOff>
      <xdr:row>78</xdr:row>
      <xdr:rowOff>46444</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317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62971</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94111" y="13093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79127</xdr:rowOff>
    </xdr:from>
    <xdr:to>
      <xdr:col>36</xdr:col>
      <xdr:colOff>165100</xdr:colOff>
      <xdr:row>78</xdr:row>
      <xdr:rowOff>9277</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280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25804</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05111" y="13056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149289</xdr:rowOff>
    </xdr:from>
    <xdr:to>
      <xdr:col>55</xdr:col>
      <xdr:colOff>50800</xdr:colOff>
      <xdr:row>78</xdr:row>
      <xdr:rowOff>79439</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10426700" y="13350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127716</xdr:rowOff>
    </xdr:from>
    <xdr:ext cx="469744" cy="25904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329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63336</xdr:rowOff>
    </xdr:from>
    <xdr:to>
      <xdr:col>50</xdr:col>
      <xdr:colOff>165100</xdr:colOff>
      <xdr:row>78</xdr:row>
      <xdr:rowOff>164936</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9588500" y="13436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156063</xdr:rowOff>
    </xdr:from>
    <xdr:ext cx="469744"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404428" y="13529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159919</xdr:rowOff>
    </xdr:from>
    <xdr:to>
      <xdr:col>46</xdr:col>
      <xdr:colOff>38100</xdr:colOff>
      <xdr:row>79</xdr:row>
      <xdr:rowOff>90069</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8699500" y="13533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79</xdr:row>
      <xdr:rowOff>81196</xdr:rowOff>
    </xdr:from>
    <xdr:ext cx="378565"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561017" y="136257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143802</xdr:rowOff>
    </xdr:from>
    <xdr:to>
      <xdr:col>41</xdr:col>
      <xdr:colOff>101600</xdr:colOff>
      <xdr:row>79</xdr:row>
      <xdr:rowOff>73952</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810500" y="13516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65079</xdr:rowOff>
    </xdr:from>
    <xdr:ext cx="469744"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626428" y="136096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94024</xdr:rowOff>
    </xdr:from>
    <xdr:to>
      <xdr:col>36</xdr:col>
      <xdr:colOff>165100</xdr:colOff>
      <xdr:row>78</xdr:row>
      <xdr:rowOff>24174</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921500" y="13295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15301</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705111" y="13388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5" name="普通建設事業費 （ うち更新整備　）グラフ枠">
          <a:extLst>
            <a:ext uri="{FF2B5EF4-FFF2-40B4-BE49-F238E27FC236}">
              <a16:creationId xmlns:a16="http://schemas.microsoft.com/office/drawing/2014/main" id="{00000000-0008-0000-0600-0000C7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11173</xdr:rowOff>
    </xdr:from>
    <xdr:to>
      <xdr:col>54</xdr:col>
      <xdr:colOff>189865</xdr:colOff>
      <xdr:row>98</xdr:row>
      <xdr:rowOff>153005</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10475595" y="15441673"/>
          <a:ext cx="1270" cy="15134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156832</xdr:rowOff>
    </xdr:from>
    <xdr:ext cx="469744" cy="259045"/>
    <xdr:sp macro="" textlink="">
      <xdr:nvSpPr>
        <xdr:cNvPr id="457" name="普通建設事業費 （ うち更新整備　）最小値テキスト">
          <a:extLst>
            <a:ext uri="{FF2B5EF4-FFF2-40B4-BE49-F238E27FC236}">
              <a16:creationId xmlns:a16="http://schemas.microsoft.com/office/drawing/2014/main" id="{00000000-0008-0000-0600-0000C9010000}"/>
            </a:ext>
          </a:extLst>
        </xdr:cNvPr>
        <xdr:cNvSpPr txBox="1"/>
      </xdr:nvSpPr>
      <xdr:spPr>
        <a:xfrm>
          <a:off x="10528300" y="16958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153005</xdr:rowOff>
    </xdr:from>
    <xdr:to>
      <xdr:col>55</xdr:col>
      <xdr:colOff>88900</xdr:colOff>
      <xdr:row>98</xdr:row>
      <xdr:rowOff>153005</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6955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129300</xdr:rowOff>
    </xdr:from>
    <xdr:ext cx="599010" cy="259045"/>
    <xdr:sp macro="" textlink="">
      <xdr:nvSpPr>
        <xdr:cNvPr id="459" name="普通建設事業費 （ うち更新整備　）最大値テキスト">
          <a:extLst>
            <a:ext uri="{FF2B5EF4-FFF2-40B4-BE49-F238E27FC236}">
              <a16:creationId xmlns:a16="http://schemas.microsoft.com/office/drawing/2014/main" id="{00000000-0008-0000-0600-0000CB010000}"/>
            </a:ext>
          </a:extLst>
        </xdr:cNvPr>
        <xdr:cNvSpPr txBox="1"/>
      </xdr:nvSpPr>
      <xdr:spPr>
        <a:xfrm>
          <a:off x="10528300" y="15216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11173</xdr:rowOff>
    </xdr:from>
    <xdr:to>
      <xdr:col>55</xdr:col>
      <xdr:colOff>88900</xdr:colOff>
      <xdr:row>90</xdr:row>
      <xdr:rowOff>11173</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54416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25439</xdr:rowOff>
    </xdr:from>
    <xdr:to>
      <xdr:col>55</xdr:col>
      <xdr:colOff>0</xdr:colOff>
      <xdr:row>98</xdr:row>
      <xdr:rowOff>82009</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9639300" y="16827539"/>
          <a:ext cx="838200" cy="56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94159</xdr:rowOff>
    </xdr:from>
    <xdr:ext cx="534377" cy="259045"/>
    <xdr:sp macro="" textlink="">
      <xdr:nvSpPr>
        <xdr:cNvPr id="462" name="普通建設事業費 （ うち更新整備　）平均値テキスト">
          <a:extLst>
            <a:ext uri="{FF2B5EF4-FFF2-40B4-BE49-F238E27FC236}">
              <a16:creationId xmlns:a16="http://schemas.microsoft.com/office/drawing/2014/main" id="{00000000-0008-0000-0600-0000CE010000}"/>
            </a:ext>
          </a:extLst>
        </xdr:cNvPr>
        <xdr:cNvSpPr txBox="1"/>
      </xdr:nvSpPr>
      <xdr:spPr>
        <a:xfrm>
          <a:off x="10528300" y="16553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71282</xdr:rowOff>
    </xdr:from>
    <xdr:to>
      <xdr:col>55</xdr:col>
      <xdr:colOff>50800</xdr:colOff>
      <xdr:row>98</xdr:row>
      <xdr:rowOff>1432</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10426700" y="1670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82009</xdr:rowOff>
    </xdr:from>
    <xdr:to>
      <xdr:col>50</xdr:col>
      <xdr:colOff>114300</xdr:colOff>
      <xdr:row>98</xdr:row>
      <xdr:rowOff>102285</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8750300" y="16884109"/>
          <a:ext cx="889000" cy="20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116294</xdr:rowOff>
    </xdr:from>
    <xdr:to>
      <xdr:col>50</xdr:col>
      <xdr:colOff>165100</xdr:colOff>
      <xdr:row>98</xdr:row>
      <xdr:rowOff>46444</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9588500" y="16746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62971</xdr:rowOff>
    </xdr:from>
    <xdr:ext cx="534377"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9372111" y="16522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98537</xdr:rowOff>
    </xdr:from>
    <xdr:to>
      <xdr:col>45</xdr:col>
      <xdr:colOff>177800</xdr:colOff>
      <xdr:row>98</xdr:row>
      <xdr:rowOff>102285</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a:off x="7861300" y="16900637"/>
          <a:ext cx="889000" cy="3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139436</xdr:rowOff>
    </xdr:from>
    <xdr:to>
      <xdr:col>46</xdr:col>
      <xdr:colOff>38100</xdr:colOff>
      <xdr:row>98</xdr:row>
      <xdr:rowOff>69586</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8699500" y="16770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86113</xdr:rowOff>
    </xdr:from>
    <xdr:ext cx="534377"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8483111" y="16545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98537</xdr:rowOff>
    </xdr:from>
    <xdr:to>
      <xdr:col>41</xdr:col>
      <xdr:colOff>50800</xdr:colOff>
      <xdr:row>98</xdr:row>
      <xdr:rowOff>158773</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flipV="1">
          <a:off x="6972300" y="16900637"/>
          <a:ext cx="889000" cy="60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136723</xdr:rowOff>
    </xdr:from>
    <xdr:to>
      <xdr:col>41</xdr:col>
      <xdr:colOff>101600</xdr:colOff>
      <xdr:row>98</xdr:row>
      <xdr:rowOff>66873</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7810500" y="16767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83400</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594111" y="16542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114412</xdr:rowOff>
    </xdr:from>
    <xdr:to>
      <xdr:col>36</xdr:col>
      <xdr:colOff>165100</xdr:colOff>
      <xdr:row>98</xdr:row>
      <xdr:rowOff>44562</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6921500" y="16745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61089</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705111" y="16520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146089</xdr:rowOff>
    </xdr:from>
    <xdr:to>
      <xdr:col>55</xdr:col>
      <xdr:colOff>50800</xdr:colOff>
      <xdr:row>98</xdr:row>
      <xdr:rowOff>76239</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10426700" y="16776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124516</xdr:rowOff>
    </xdr:from>
    <xdr:ext cx="534377" cy="259045"/>
    <xdr:sp macro="" textlink="">
      <xdr:nvSpPr>
        <xdr:cNvPr id="481" name="普通建設事業費 （ うち更新整備　）該当値テキスト">
          <a:extLst>
            <a:ext uri="{FF2B5EF4-FFF2-40B4-BE49-F238E27FC236}">
              <a16:creationId xmlns:a16="http://schemas.microsoft.com/office/drawing/2014/main" id="{00000000-0008-0000-0600-0000E1010000}"/>
            </a:ext>
          </a:extLst>
        </xdr:cNvPr>
        <xdr:cNvSpPr txBox="1"/>
      </xdr:nvSpPr>
      <xdr:spPr>
        <a:xfrm>
          <a:off x="10528300" y="16755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31209</xdr:rowOff>
    </xdr:from>
    <xdr:to>
      <xdr:col>50</xdr:col>
      <xdr:colOff>165100</xdr:colOff>
      <xdr:row>98</xdr:row>
      <xdr:rowOff>132809</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9588500" y="16833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123936</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372111" y="16926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51485</xdr:rowOff>
    </xdr:from>
    <xdr:to>
      <xdr:col>46</xdr:col>
      <xdr:colOff>38100</xdr:colOff>
      <xdr:row>98</xdr:row>
      <xdr:rowOff>153085</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8699500" y="16853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144212</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8483111" y="16946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47737</xdr:rowOff>
    </xdr:from>
    <xdr:to>
      <xdr:col>41</xdr:col>
      <xdr:colOff>101600</xdr:colOff>
      <xdr:row>98</xdr:row>
      <xdr:rowOff>149337</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7810500" y="16849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140464</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7594111" y="16942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107973</xdr:rowOff>
    </xdr:from>
    <xdr:to>
      <xdr:col>36</xdr:col>
      <xdr:colOff>165100</xdr:colOff>
      <xdr:row>99</xdr:row>
      <xdr:rowOff>38123</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6921500" y="16910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99</xdr:row>
      <xdr:rowOff>29250</xdr:rowOff>
    </xdr:from>
    <xdr:ext cx="469744"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737428" y="170028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0" name="災害復旧事業費グラフ枠">
          <a:extLst>
            <a:ext uri="{FF2B5EF4-FFF2-40B4-BE49-F238E27FC236}">
              <a16:creationId xmlns:a16="http://schemas.microsoft.com/office/drawing/2014/main" id="{00000000-0008-0000-0600-0000FE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13558</xdr:rowOff>
    </xdr:from>
    <xdr:to>
      <xdr:col>85</xdr:col>
      <xdr:colOff>126364</xdr:colOff>
      <xdr:row>38</xdr:row>
      <xdr:rowOff>139700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flipV="1">
          <a:off x="16317595" y="5499958"/>
          <a:ext cx="1269" cy="11548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159305</xdr:rowOff>
    </xdr:from>
    <xdr:ext cx="249299" cy="259045"/>
    <xdr:sp macro="" textlink="">
      <xdr:nvSpPr>
        <xdr:cNvPr id="512" name="災害復旧事業費最小値テキスト">
          <a:extLst>
            <a:ext uri="{FF2B5EF4-FFF2-40B4-BE49-F238E27FC236}">
              <a16:creationId xmlns:a16="http://schemas.microsoft.com/office/drawing/2014/main" id="{00000000-0008-0000-0600-000000020000}"/>
            </a:ext>
          </a:extLst>
        </xdr:cNvPr>
        <xdr:cNvSpPr txBox="1"/>
      </xdr:nvSpPr>
      <xdr:spPr>
        <a:xfrm>
          <a:off x="16370300" y="667440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131685</xdr:rowOff>
    </xdr:from>
    <xdr:ext cx="534377" cy="259045"/>
    <xdr:sp macro="" textlink="">
      <xdr:nvSpPr>
        <xdr:cNvPr id="514" name="災害復旧事業費最大値テキスト">
          <a:extLst>
            <a:ext uri="{FF2B5EF4-FFF2-40B4-BE49-F238E27FC236}">
              <a16:creationId xmlns:a16="http://schemas.microsoft.com/office/drawing/2014/main" id="{00000000-0008-0000-0600-000002020000}"/>
            </a:ext>
          </a:extLst>
        </xdr:cNvPr>
        <xdr:cNvSpPr txBox="1"/>
      </xdr:nvSpPr>
      <xdr:spPr>
        <a:xfrm>
          <a:off x="16370300" y="5275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50,518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13558</xdr:rowOff>
    </xdr:from>
    <xdr:to>
      <xdr:col>86</xdr:col>
      <xdr:colOff>25400</xdr:colOff>
      <xdr:row>32</xdr:row>
      <xdr:rowOff>13558</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54999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67348</xdr:rowOff>
    </xdr:from>
    <xdr:to>
      <xdr:col>85</xdr:col>
      <xdr:colOff>127000</xdr:colOff>
      <xdr:row>38</xdr:row>
      <xdr:rowOff>139700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flipV="1">
          <a:off x="15481300" y="6582448"/>
          <a:ext cx="838200" cy="72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32305</xdr:rowOff>
    </xdr:from>
    <xdr:ext cx="469744" cy="259045"/>
    <xdr:sp macro="" textlink="">
      <xdr:nvSpPr>
        <xdr:cNvPr id="517" name="災害復旧事業費平均値テキスト">
          <a:extLst>
            <a:ext uri="{FF2B5EF4-FFF2-40B4-BE49-F238E27FC236}">
              <a16:creationId xmlns:a16="http://schemas.microsoft.com/office/drawing/2014/main" id="{00000000-0008-0000-0600-000005020000}"/>
            </a:ext>
          </a:extLst>
        </xdr:cNvPr>
        <xdr:cNvSpPr txBox="1"/>
      </xdr:nvSpPr>
      <xdr:spPr>
        <a:xfrm>
          <a:off x="16370300" y="65474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53878</xdr:rowOff>
    </xdr:from>
    <xdr:to>
      <xdr:col>85</xdr:col>
      <xdr:colOff>177800</xdr:colOff>
      <xdr:row>38</xdr:row>
      <xdr:rowOff>155478</xdr:rowOff>
    </xdr:to>
    <xdr:sp macro=""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6268700" y="6568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139700</xdr:rowOff>
    </xdr:from>
    <xdr:to>
      <xdr:col>81</xdr:col>
      <xdr:colOff>50800</xdr:colOff>
      <xdr:row>38</xdr:row>
      <xdr:rowOff>139700</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459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64577</xdr:rowOff>
    </xdr:from>
    <xdr:to>
      <xdr:col>81</xdr:col>
      <xdr:colOff>101600</xdr:colOff>
      <xdr:row>38</xdr:row>
      <xdr:rowOff>166177</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5430500" y="6579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11254</xdr:rowOff>
    </xdr:from>
    <xdr:ext cx="469744"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5246428" y="63549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139700</xdr:rowOff>
    </xdr:from>
    <xdr:to>
      <xdr:col>76</xdr:col>
      <xdr:colOff>114300</xdr:colOff>
      <xdr:row>38</xdr:row>
      <xdr:rowOff>139700</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3703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48986</xdr:rowOff>
    </xdr:from>
    <xdr:to>
      <xdr:col>76</xdr:col>
      <xdr:colOff>165100</xdr:colOff>
      <xdr:row>38</xdr:row>
      <xdr:rowOff>150586</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4541500" y="6564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167114</xdr:rowOff>
    </xdr:from>
    <xdr:ext cx="469744"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4357428" y="6339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139700</xdr:rowOff>
    </xdr:from>
    <xdr:to>
      <xdr:col>71</xdr:col>
      <xdr:colOff>177800</xdr:colOff>
      <xdr:row>38</xdr:row>
      <xdr:rowOff>139700</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281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38243</xdr:rowOff>
    </xdr:from>
    <xdr:to>
      <xdr:col>72</xdr:col>
      <xdr:colOff>38100</xdr:colOff>
      <xdr:row>38</xdr:row>
      <xdr:rowOff>139843</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3652500" y="6553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156369</xdr:rowOff>
    </xdr:from>
    <xdr:ext cx="469744"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3468428" y="63285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51090</xdr:rowOff>
    </xdr:from>
    <xdr:to>
      <xdr:col>67</xdr:col>
      <xdr:colOff>101600</xdr:colOff>
      <xdr:row>38</xdr:row>
      <xdr:rowOff>152690</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2763500" y="6566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169217</xdr:rowOff>
    </xdr:from>
    <xdr:ext cx="469744"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2579428" y="6341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16548</xdr:rowOff>
    </xdr:from>
    <xdr:to>
      <xdr:col>85</xdr:col>
      <xdr:colOff>177800</xdr:colOff>
      <xdr:row>38</xdr:row>
      <xdr:rowOff>118148</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6268700" y="6531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147375</xdr:rowOff>
    </xdr:from>
    <xdr:ext cx="469744" cy="259045"/>
    <xdr:sp macro="" textlink="">
      <xdr:nvSpPr>
        <xdr:cNvPr id="536" name="災害復旧事業費該当値テキスト">
          <a:extLst>
            <a:ext uri="{FF2B5EF4-FFF2-40B4-BE49-F238E27FC236}">
              <a16:creationId xmlns:a16="http://schemas.microsoft.com/office/drawing/2014/main" id="{00000000-0008-0000-0600-000018020000}"/>
            </a:ext>
          </a:extLst>
        </xdr:cNvPr>
        <xdr:cNvSpPr txBox="1"/>
      </xdr:nvSpPr>
      <xdr:spPr>
        <a:xfrm>
          <a:off x="16370300" y="63195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88900</xdr:rowOff>
    </xdr:from>
    <xdr:to>
      <xdr:col>81</xdr:col>
      <xdr:colOff>101600</xdr:colOff>
      <xdr:row>39</xdr:row>
      <xdr:rowOff>19050</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10177</xdr:rowOff>
    </xdr:from>
    <xdr:ext cx="249299"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35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88900</xdr:rowOff>
    </xdr:from>
    <xdr:to>
      <xdr:col>76</xdr:col>
      <xdr:colOff>165100</xdr:colOff>
      <xdr:row>39</xdr:row>
      <xdr:rowOff>19050</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10177</xdr:rowOff>
    </xdr:from>
    <xdr:ext cx="249299"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446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88900</xdr:rowOff>
    </xdr:from>
    <xdr:to>
      <xdr:col>72</xdr:col>
      <xdr:colOff>38100</xdr:colOff>
      <xdr:row>39</xdr:row>
      <xdr:rowOff>19050</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10177</xdr:rowOff>
    </xdr:from>
    <xdr:ext cx="249299"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357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88900</xdr:rowOff>
    </xdr:from>
    <xdr:to>
      <xdr:col>67</xdr:col>
      <xdr:colOff>101600</xdr:colOff>
      <xdr:row>39</xdr:row>
      <xdr:rowOff>19050</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276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10177</xdr:rowOff>
    </xdr:from>
    <xdr:ext cx="249299"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268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9" name="失業対策事業費グラフ枠">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1" name="失業対策事業費最小値テキスト">
          <a:extLst>
            <a:ext uri="{FF2B5EF4-FFF2-40B4-BE49-F238E27FC236}">
              <a16:creationId xmlns:a16="http://schemas.microsoft.com/office/drawing/2014/main" id="{00000000-0008-0000-0600-000031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3" name="失業対策事業費最大値テキスト">
          <a:extLst>
            <a:ext uri="{FF2B5EF4-FFF2-40B4-BE49-F238E27FC236}">
              <a16:creationId xmlns:a16="http://schemas.microsoft.com/office/drawing/2014/main" id="{00000000-0008-0000-0600-000033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6" name="失業対策事業費平均値テキスト">
          <a:extLst>
            <a:ext uri="{FF2B5EF4-FFF2-40B4-BE49-F238E27FC236}">
              <a16:creationId xmlns:a16="http://schemas.microsoft.com/office/drawing/2014/main" id="{00000000-0008-0000-0600-000036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5" name="失業対策事業費該当値テキスト">
          <a:extLst>
            <a:ext uri="{FF2B5EF4-FFF2-40B4-BE49-F238E27FC236}">
              <a16:creationId xmlns:a16="http://schemas.microsoft.com/office/drawing/2014/main" id="{00000000-0008-0000-0600-000049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公債費グラフ枠">
          <a:extLst>
            <a:ext uri="{FF2B5EF4-FFF2-40B4-BE49-F238E27FC236}">
              <a16:creationId xmlns:a16="http://schemas.microsoft.com/office/drawing/2014/main" id="{00000000-0008-0000-0600-00006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65367</xdr:rowOff>
    </xdr:from>
    <xdr:to>
      <xdr:col>85</xdr:col>
      <xdr:colOff>126364</xdr:colOff>
      <xdr:row>78</xdr:row>
      <xdr:rowOff>147016</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flipV="1">
          <a:off x="16317595" y="12238317"/>
          <a:ext cx="1269" cy="12817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150843</xdr:rowOff>
    </xdr:from>
    <xdr:ext cx="469744" cy="259045"/>
    <xdr:sp macro="" textlink="">
      <xdr:nvSpPr>
        <xdr:cNvPr id="618" name="公債費最小値テキスト">
          <a:extLst>
            <a:ext uri="{FF2B5EF4-FFF2-40B4-BE49-F238E27FC236}">
              <a16:creationId xmlns:a16="http://schemas.microsoft.com/office/drawing/2014/main" id="{00000000-0008-0000-0600-00006A020000}"/>
            </a:ext>
          </a:extLst>
        </xdr:cNvPr>
        <xdr:cNvSpPr txBox="1"/>
      </xdr:nvSpPr>
      <xdr:spPr>
        <a:xfrm>
          <a:off x="16370300" y="13523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147016</xdr:rowOff>
    </xdr:from>
    <xdr:to>
      <xdr:col>86</xdr:col>
      <xdr:colOff>25400</xdr:colOff>
      <xdr:row>78</xdr:row>
      <xdr:rowOff>147016</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3520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12044</xdr:rowOff>
    </xdr:from>
    <xdr:ext cx="599010" cy="259045"/>
    <xdr:sp macro="" textlink="">
      <xdr:nvSpPr>
        <xdr:cNvPr id="620" name="公債費最大値テキスト">
          <a:extLst>
            <a:ext uri="{FF2B5EF4-FFF2-40B4-BE49-F238E27FC236}">
              <a16:creationId xmlns:a16="http://schemas.microsoft.com/office/drawing/2014/main" id="{00000000-0008-0000-0600-00006C020000}"/>
            </a:ext>
          </a:extLst>
        </xdr:cNvPr>
        <xdr:cNvSpPr txBox="1"/>
      </xdr:nvSpPr>
      <xdr:spPr>
        <a:xfrm>
          <a:off x="16370300" y="12013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106,353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65367</xdr:rowOff>
    </xdr:from>
    <xdr:to>
      <xdr:col>86</xdr:col>
      <xdr:colOff>25400</xdr:colOff>
      <xdr:row>71</xdr:row>
      <xdr:rowOff>65367</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6230600" y="12238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91681</xdr:rowOff>
    </xdr:from>
    <xdr:to>
      <xdr:col>85</xdr:col>
      <xdr:colOff>127000</xdr:colOff>
      <xdr:row>77</xdr:row>
      <xdr:rowOff>107874</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5481300" y="13293331"/>
          <a:ext cx="838200" cy="16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98239</xdr:rowOff>
    </xdr:from>
    <xdr:ext cx="534377" cy="259045"/>
    <xdr:sp macro="" textlink="">
      <xdr:nvSpPr>
        <xdr:cNvPr id="623" name="公債費平均値テキスト">
          <a:extLst>
            <a:ext uri="{FF2B5EF4-FFF2-40B4-BE49-F238E27FC236}">
              <a16:creationId xmlns:a16="http://schemas.microsoft.com/office/drawing/2014/main" id="{00000000-0008-0000-0600-00006F020000}"/>
            </a:ext>
          </a:extLst>
        </xdr:cNvPr>
        <xdr:cNvSpPr txBox="1"/>
      </xdr:nvSpPr>
      <xdr:spPr>
        <a:xfrm>
          <a:off x="16370300" y="129569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75361</xdr:rowOff>
    </xdr:from>
    <xdr:to>
      <xdr:col>85</xdr:col>
      <xdr:colOff>177800</xdr:colOff>
      <xdr:row>77</xdr:row>
      <xdr:rowOff>5511</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6268700" y="13105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91681</xdr:rowOff>
    </xdr:from>
    <xdr:to>
      <xdr:col>81</xdr:col>
      <xdr:colOff>50800</xdr:colOff>
      <xdr:row>77</xdr:row>
      <xdr:rowOff>102984</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flipV="1">
          <a:off x="14592300" y="13293331"/>
          <a:ext cx="889000" cy="11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74918</xdr:rowOff>
    </xdr:from>
    <xdr:to>
      <xdr:col>81</xdr:col>
      <xdr:colOff>101600</xdr:colOff>
      <xdr:row>77</xdr:row>
      <xdr:rowOff>5068</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5430500" y="13105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21594</xdr:rowOff>
    </xdr:from>
    <xdr:ext cx="534377"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5214111" y="12880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100634</xdr:rowOff>
    </xdr:from>
    <xdr:to>
      <xdr:col>76</xdr:col>
      <xdr:colOff>114300</xdr:colOff>
      <xdr:row>77</xdr:row>
      <xdr:rowOff>102984</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a:off x="13703300" y="13302284"/>
          <a:ext cx="889000" cy="2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82335</xdr:rowOff>
    </xdr:from>
    <xdr:to>
      <xdr:col>76</xdr:col>
      <xdr:colOff>165100</xdr:colOff>
      <xdr:row>77</xdr:row>
      <xdr:rowOff>12485</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4541500" y="1311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29011</xdr:rowOff>
    </xdr:from>
    <xdr:ext cx="534377"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4325111" y="12887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100634</xdr:rowOff>
    </xdr:from>
    <xdr:to>
      <xdr:col>71</xdr:col>
      <xdr:colOff>177800</xdr:colOff>
      <xdr:row>77</xdr:row>
      <xdr:rowOff>133465</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flipV="1">
          <a:off x="12814300" y="13302284"/>
          <a:ext cx="889000" cy="32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94971</xdr:rowOff>
    </xdr:from>
    <xdr:to>
      <xdr:col>72</xdr:col>
      <xdr:colOff>38100</xdr:colOff>
      <xdr:row>77</xdr:row>
      <xdr:rowOff>25121</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3652500" y="13125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41648</xdr:rowOff>
    </xdr:from>
    <xdr:ext cx="534377"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436111" y="12900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111544</xdr:rowOff>
    </xdr:from>
    <xdr:to>
      <xdr:col>67</xdr:col>
      <xdr:colOff>101600</xdr:colOff>
      <xdr:row>77</xdr:row>
      <xdr:rowOff>41694</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2763500" y="13141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58221</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2547111" y="12916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57074</xdr:rowOff>
    </xdr:from>
    <xdr:to>
      <xdr:col>85</xdr:col>
      <xdr:colOff>177800</xdr:colOff>
      <xdr:row>77</xdr:row>
      <xdr:rowOff>158674</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6268700" y="1325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35501</xdr:rowOff>
    </xdr:from>
    <xdr:ext cx="534377" cy="259045"/>
    <xdr:sp macro="" textlink="">
      <xdr:nvSpPr>
        <xdr:cNvPr id="642" name="公債費該当値テキスト">
          <a:extLst>
            <a:ext uri="{FF2B5EF4-FFF2-40B4-BE49-F238E27FC236}">
              <a16:creationId xmlns:a16="http://schemas.microsoft.com/office/drawing/2014/main" id="{00000000-0008-0000-0600-000082020000}"/>
            </a:ext>
          </a:extLst>
        </xdr:cNvPr>
        <xdr:cNvSpPr txBox="1"/>
      </xdr:nvSpPr>
      <xdr:spPr>
        <a:xfrm>
          <a:off x="16370300" y="132371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40881</xdr:rowOff>
    </xdr:from>
    <xdr:to>
      <xdr:col>81</xdr:col>
      <xdr:colOff>101600</xdr:colOff>
      <xdr:row>77</xdr:row>
      <xdr:rowOff>142481</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5430500" y="13242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133608</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214111" y="13335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52184</xdr:rowOff>
    </xdr:from>
    <xdr:to>
      <xdr:col>76</xdr:col>
      <xdr:colOff>165100</xdr:colOff>
      <xdr:row>77</xdr:row>
      <xdr:rowOff>153784</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4541500" y="13253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144911</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4325111" y="13346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49834</xdr:rowOff>
    </xdr:from>
    <xdr:to>
      <xdr:col>72</xdr:col>
      <xdr:colOff>38100</xdr:colOff>
      <xdr:row>77</xdr:row>
      <xdr:rowOff>151434</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3652500" y="13251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142561</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436111" y="13344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82665</xdr:rowOff>
    </xdr:from>
    <xdr:to>
      <xdr:col>67</xdr:col>
      <xdr:colOff>101600</xdr:colOff>
      <xdr:row>78</xdr:row>
      <xdr:rowOff>12815</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2763500" y="13284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3942</xdr:rowOff>
    </xdr:from>
    <xdr:ext cx="534377"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547111" y="13377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1" name="積立金グラフ枠">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83835</xdr:rowOff>
    </xdr:from>
    <xdr:to>
      <xdr:col>85</xdr:col>
      <xdr:colOff>126364</xdr:colOff>
      <xdr:row>98</xdr:row>
      <xdr:rowOff>138750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flipV="1">
          <a:off x="16317595" y="15857235"/>
          <a:ext cx="1269" cy="10836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142577</xdr:rowOff>
    </xdr:from>
    <xdr:ext cx="378565" cy="259045"/>
    <xdr:sp macro="" textlink="">
      <xdr:nvSpPr>
        <xdr:cNvPr id="673" name="積立金最小値テキスト">
          <a:extLst>
            <a:ext uri="{FF2B5EF4-FFF2-40B4-BE49-F238E27FC236}">
              <a16:creationId xmlns:a16="http://schemas.microsoft.com/office/drawing/2014/main" id="{00000000-0008-0000-0600-0000A1020000}"/>
            </a:ext>
          </a:extLst>
        </xdr:cNvPr>
        <xdr:cNvSpPr txBox="1"/>
      </xdr:nvSpPr>
      <xdr:spPr>
        <a:xfrm>
          <a:off x="16370300" y="169446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138750</xdr:rowOff>
    </xdr:from>
    <xdr:to>
      <xdr:col>86</xdr:col>
      <xdr:colOff>25400</xdr:colOff>
      <xdr:row>98</xdr:row>
      <xdr:rowOff>138750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6230600" y="16940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91</xdr:row>
      <xdr:rowOff>30512</xdr:rowOff>
    </xdr:from>
    <xdr:ext cx="599010" cy="259045"/>
    <xdr:sp macro="" textlink="">
      <xdr:nvSpPr>
        <xdr:cNvPr id="675" name="積立金最大値テキスト">
          <a:extLst>
            <a:ext uri="{FF2B5EF4-FFF2-40B4-BE49-F238E27FC236}">
              <a16:creationId xmlns:a16="http://schemas.microsoft.com/office/drawing/2014/main" id="{00000000-0008-0000-0600-0000A3020000}"/>
            </a:ext>
          </a:extLst>
        </xdr:cNvPr>
        <xdr:cNvSpPr txBox="1"/>
      </xdr:nvSpPr>
      <xdr:spPr>
        <a:xfrm>
          <a:off x="16370300" y="156324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237,219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92</xdr:row>
      <xdr:rowOff>83835</xdr:rowOff>
    </xdr:from>
    <xdr:to>
      <xdr:col>86</xdr:col>
      <xdr:colOff>25400</xdr:colOff>
      <xdr:row>92</xdr:row>
      <xdr:rowOff>83835</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5857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149090</xdr:rowOff>
    </xdr:from>
    <xdr:to>
      <xdr:col>85</xdr:col>
      <xdr:colOff>127000</xdr:colOff>
      <xdr:row>98</xdr:row>
      <xdr:rowOff>13897</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5481300" y="16779740"/>
          <a:ext cx="838200" cy="36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138537</xdr:rowOff>
    </xdr:from>
    <xdr:ext cx="534377" cy="259045"/>
    <xdr:sp macro="" textlink="">
      <xdr:nvSpPr>
        <xdr:cNvPr id="678" name="積立金平均値テキスト">
          <a:extLst>
            <a:ext uri="{FF2B5EF4-FFF2-40B4-BE49-F238E27FC236}">
              <a16:creationId xmlns:a16="http://schemas.microsoft.com/office/drawing/2014/main" id="{00000000-0008-0000-0600-0000A6020000}"/>
            </a:ext>
          </a:extLst>
        </xdr:cNvPr>
        <xdr:cNvSpPr txBox="1"/>
      </xdr:nvSpPr>
      <xdr:spPr>
        <a:xfrm>
          <a:off x="16370300" y="1676918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160110</xdr:rowOff>
    </xdr:from>
    <xdr:to>
      <xdr:col>85</xdr:col>
      <xdr:colOff>177800</xdr:colOff>
      <xdr:row>98</xdr:row>
      <xdr:rowOff>90260</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6268700" y="1679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149090</xdr:rowOff>
    </xdr:from>
    <xdr:to>
      <xdr:col>81</xdr:col>
      <xdr:colOff>50800</xdr:colOff>
      <xdr:row>97</xdr:row>
      <xdr:rowOff>171362</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flipV="1">
          <a:off x="14592300" y="16779740"/>
          <a:ext cx="889000" cy="22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159491</xdr:rowOff>
    </xdr:from>
    <xdr:to>
      <xdr:col>81</xdr:col>
      <xdr:colOff>101600</xdr:colOff>
      <xdr:row>98</xdr:row>
      <xdr:rowOff>89641</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5430500" y="16790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80768</xdr:rowOff>
    </xdr:from>
    <xdr:ext cx="534377"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5214111" y="16882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137908</xdr:rowOff>
    </xdr:from>
    <xdr:to>
      <xdr:col>76</xdr:col>
      <xdr:colOff>114300</xdr:colOff>
      <xdr:row>97</xdr:row>
      <xdr:rowOff>171362</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3703300" y="16768558"/>
          <a:ext cx="889000" cy="33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150467</xdr:rowOff>
    </xdr:from>
    <xdr:to>
      <xdr:col>76</xdr:col>
      <xdr:colOff>165100</xdr:colOff>
      <xdr:row>98</xdr:row>
      <xdr:rowOff>80617</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4541500" y="16781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71744</xdr:rowOff>
    </xdr:from>
    <xdr:ext cx="534377"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4325111" y="16873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137908</xdr:rowOff>
    </xdr:from>
    <xdr:to>
      <xdr:col>71</xdr:col>
      <xdr:colOff>177800</xdr:colOff>
      <xdr:row>97</xdr:row>
      <xdr:rowOff>154989</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flipV="1">
          <a:off x="12814300" y="16768558"/>
          <a:ext cx="889000" cy="17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136554</xdr:rowOff>
    </xdr:from>
    <xdr:to>
      <xdr:col>72</xdr:col>
      <xdr:colOff>38100</xdr:colOff>
      <xdr:row>98</xdr:row>
      <xdr:rowOff>66704</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3652500" y="16767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57831</xdr:rowOff>
    </xdr:from>
    <xdr:ext cx="534377"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3436111" y="16859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12264</xdr:rowOff>
    </xdr:from>
    <xdr:to>
      <xdr:col>67</xdr:col>
      <xdr:colOff>101600</xdr:colOff>
      <xdr:row>98</xdr:row>
      <xdr:rowOff>113864</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2763500" y="16814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104991</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2547111" y="16907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134547</xdr:rowOff>
    </xdr:from>
    <xdr:to>
      <xdr:col>85</xdr:col>
      <xdr:colOff>177800</xdr:colOff>
      <xdr:row>98</xdr:row>
      <xdr:rowOff>64697</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6268700" y="16765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93924</xdr:rowOff>
    </xdr:from>
    <xdr:ext cx="534377" cy="259045"/>
    <xdr:sp macro="" textlink="">
      <xdr:nvSpPr>
        <xdr:cNvPr id="697" name="積立金該当値テキスト">
          <a:extLst>
            <a:ext uri="{FF2B5EF4-FFF2-40B4-BE49-F238E27FC236}">
              <a16:creationId xmlns:a16="http://schemas.microsoft.com/office/drawing/2014/main" id="{00000000-0008-0000-0600-0000B9020000}"/>
            </a:ext>
          </a:extLst>
        </xdr:cNvPr>
        <xdr:cNvSpPr txBox="1"/>
      </xdr:nvSpPr>
      <xdr:spPr>
        <a:xfrm>
          <a:off x="16370300" y="16553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98290</xdr:rowOff>
    </xdr:from>
    <xdr:to>
      <xdr:col>81</xdr:col>
      <xdr:colOff>101600</xdr:colOff>
      <xdr:row>98</xdr:row>
      <xdr:rowOff>28440</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5430500" y="16728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44967</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5214111" y="16504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120562</xdr:rowOff>
    </xdr:from>
    <xdr:to>
      <xdr:col>76</xdr:col>
      <xdr:colOff>165100</xdr:colOff>
      <xdr:row>98</xdr:row>
      <xdr:rowOff>50712</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4541500" y="16751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67239</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4325111" y="16526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87108</xdr:rowOff>
    </xdr:from>
    <xdr:to>
      <xdr:col>72</xdr:col>
      <xdr:colOff>38100</xdr:colOff>
      <xdr:row>98</xdr:row>
      <xdr:rowOff>17258</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3652500" y="16717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33785</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36111" y="16492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104189</xdr:rowOff>
    </xdr:from>
    <xdr:to>
      <xdr:col>67</xdr:col>
      <xdr:colOff>101600</xdr:colOff>
      <xdr:row>98</xdr:row>
      <xdr:rowOff>34339</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2763500" y="16734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50866</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47111" y="16510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6" name="投資及び出資金グラフ枠">
          <a:extLst>
            <a:ext uri="{FF2B5EF4-FFF2-40B4-BE49-F238E27FC236}">
              <a16:creationId xmlns:a16="http://schemas.microsoft.com/office/drawing/2014/main" id="{00000000-0008-0000-0600-0000D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97683</xdr:rowOff>
    </xdr:from>
    <xdr:to>
      <xdr:col>116</xdr:col>
      <xdr:colOff>62864</xdr:colOff>
      <xdr:row>38</xdr:row>
      <xdr:rowOff>139700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flipV="1">
          <a:off x="22159595" y="5412633"/>
          <a:ext cx="1269" cy="12421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28" name="投資及び出資金最小値テキスト">
          <a:extLst>
            <a:ext uri="{FF2B5EF4-FFF2-40B4-BE49-F238E27FC236}">
              <a16:creationId xmlns:a16="http://schemas.microsoft.com/office/drawing/2014/main" id="{00000000-0008-0000-0600-0000D8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44360</xdr:rowOff>
    </xdr:from>
    <xdr:ext cx="534377" cy="259045"/>
    <xdr:sp macro="" textlink="">
      <xdr:nvSpPr>
        <xdr:cNvPr id="730" name="投資及び出資金最大値テキスト">
          <a:extLst>
            <a:ext uri="{FF2B5EF4-FFF2-40B4-BE49-F238E27FC236}">
              <a16:creationId xmlns:a16="http://schemas.microsoft.com/office/drawing/2014/main" id="{00000000-0008-0000-0600-0000DA020000}"/>
            </a:ext>
          </a:extLst>
        </xdr:cNvPr>
        <xdr:cNvSpPr txBox="1"/>
      </xdr:nvSpPr>
      <xdr:spPr>
        <a:xfrm>
          <a:off x="22212300" y="5187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27,169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97683</xdr:rowOff>
    </xdr:from>
    <xdr:to>
      <xdr:col>116</xdr:col>
      <xdr:colOff>152400</xdr:colOff>
      <xdr:row>31</xdr:row>
      <xdr:rowOff>97683</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22072600" y="54126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3603</xdr:rowOff>
    </xdr:from>
    <xdr:ext cx="469744" cy="259045"/>
    <xdr:sp macro="" textlink="">
      <xdr:nvSpPr>
        <xdr:cNvPr id="733" name="投資及び出資金平均値テキスト">
          <a:extLst>
            <a:ext uri="{FF2B5EF4-FFF2-40B4-BE49-F238E27FC236}">
              <a16:creationId xmlns:a16="http://schemas.microsoft.com/office/drawing/2014/main" id="{00000000-0008-0000-0600-0000DD020000}"/>
            </a:ext>
          </a:extLst>
        </xdr:cNvPr>
        <xdr:cNvSpPr txBox="1"/>
      </xdr:nvSpPr>
      <xdr:spPr>
        <a:xfrm>
          <a:off x="22212300" y="63472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152176</xdr:rowOff>
    </xdr:from>
    <xdr:to>
      <xdr:col>116</xdr:col>
      <xdr:colOff>114300</xdr:colOff>
      <xdr:row>38</xdr:row>
      <xdr:rowOff>82327</xdr:rowOff>
    </xdr:to>
    <xdr:sp macro="" textlink="">
      <xdr:nvSpPr>
        <xdr:cNvPr id="734" name="フローチャート: 判断 733">
          <a:extLst>
            <a:ext uri="{FF2B5EF4-FFF2-40B4-BE49-F238E27FC236}">
              <a16:creationId xmlns:a16="http://schemas.microsoft.com/office/drawing/2014/main" id="{00000000-0008-0000-0600-0000DE020000}"/>
            </a:ext>
          </a:extLst>
        </xdr:cNvPr>
        <xdr:cNvSpPr/>
      </xdr:nvSpPr>
      <xdr:spPr>
        <a:xfrm>
          <a:off x="22110700" y="649582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160726</xdr:rowOff>
    </xdr:from>
    <xdr:to>
      <xdr:col>112</xdr:col>
      <xdr:colOff>38100</xdr:colOff>
      <xdr:row>38</xdr:row>
      <xdr:rowOff>90876</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21272500" y="6504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107403</xdr:rowOff>
    </xdr:from>
    <xdr:ext cx="469744"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21088428" y="62796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166167</xdr:rowOff>
    </xdr:from>
    <xdr:to>
      <xdr:col>107</xdr:col>
      <xdr:colOff>101600</xdr:colOff>
      <xdr:row>38</xdr:row>
      <xdr:rowOff>96317</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20383500" y="6509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112844</xdr:rowOff>
    </xdr:from>
    <xdr:ext cx="469744"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0199428" y="62850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5552</xdr:rowOff>
    </xdr:from>
    <xdr:to>
      <xdr:col>102</xdr:col>
      <xdr:colOff>165100</xdr:colOff>
      <xdr:row>38</xdr:row>
      <xdr:rowOff>107152</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19494500" y="6520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123679</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9310428" y="6295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5644</xdr:rowOff>
    </xdr:from>
    <xdr:to>
      <xdr:col>98</xdr:col>
      <xdr:colOff>38100</xdr:colOff>
      <xdr:row>38</xdr:row>
      <xdr:rowOff>107244</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18605500" y="6520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123771</xdr:rowOff>
    </xdr:from>
    <xdr:ext cx="469744"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18421428" y="6295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3827</xdr:rowOff>
    </xdr:from>
    <xdr:ext cx="249299" cy="259045"/>
    <xdr:sp macro="" textlink="">
      <xdr:nvSpPr>
        <xdr:cNvPr id="752" name="投資及び出資金該当値テキスト">
          <a:extLst>
            <a:ext uri="{FF2B5EF4-FFF2-40B4-BE49-F238E27FC236}">
              <a16:creationId xmlns:a16="http://schemas.microsoft.com/office/drawing/2014/main" id="{00000000-0008-0000-0600-0000F0020000}"/>
            </a:ext>
          </a:extLst>
        </xdr:cNvPr>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54627</xdr:rowOff>
    </xdr:from>
    <xdr:ext cx="46717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820821" y="9484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1" name="貸付金グラフ枠">
          <a:extLst>
            <a:ext uri="{FF2B5EF4-FFF2-40B4-BE49-F238E27FC236}">
              <a16:creationId xmlns:a16="http://schemas.microsoft.com/office/drawing/2014/main" id="{00000000-0008-0000-0600-00000D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54478</xdr:rowOff>
    </xdr:from>
    <xdr:to>
      <xdr:col>116</xdr:col>
      <xdr:colOff>62864</xdr:colOff>
      <xdr:row>58</xdr:row>
      <xdr:rowOff>139700</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flipV="1">
          <a:off x="22159595" y="8626978"/>
          <a:ext cx="1269" cy="14568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83" name="貸付金最小値テキスト">
          <a:extLst>
            <a:ext uri="{FF2B5EF4-FFF2-40B4-BE49-F238E27FC236}">
              <a16:creationId xmlns:a16="http://schemas.microsoft.com/office/drawing/2014/main" id="{00000000-0008-0000-0600-00000F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1155</xdr:rowOff>
    </xdr:from>
    <xdr:ext cx="534377" cy="259045"/>
    <xdr:sp macro="" textlink="">
      <xdr:nvSpPr>
        <xdr:cNvPr id="785" name="貸付金最大値テキスト">
          <a:extLst>
            <a:ext uri="{FF2B5EF4-FFF2-40B4-BE49-F238E27FC236}">
              <a16:creationId xmlns:a16="http://schemas.microsoft.com/office/drawing/2014/main" id="{00000000-0008-0000-0600-000011030000}"/>
            </a:ext>
          </a:extLst>
        </xdr:cNvPr>
        <xdr:cNvSpPr txBox="1"/>
      </xdr:nvSpPr>
      <xdr:spPr>
        <a:xfrm>
          <a:off x="22212300" y="8402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54478</xdr:rowOff>
    </xdr:from>
    <xdr:to>
      <xdr:col>116</xdr:col>
      <xdr:colOff>152400</xdr:colOff>
      <xdr:row>50</xdr:row>
      <xdr:rowOff>54478</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22072600" y="8626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61976</xdr:rowOff>
    </xdr:from>
    <xdr:to>
      <xdr:col>116</xdr:col>
      <xdr:colOff>63500</xdr:colOff>
      <xdr:row>58</xdr:row>
      <xdr:rowOff>62708</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flipV="1">
          <a:off x="21323300" y="10006076"/>
          <a:ext cx="838200" cy="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29115</xdr:rowOff>
    </xdr:from>
    <xdr:ext cx="378565" cy="259045"/>
    <xdr:sp macro="" textlink="">
      <xdr:nvSpPr>
        <xdr:cNvPr id="788" name="貸付金平均値テキスト">
          <a:extLst>
            <a:ext uri="{FF2B5EF4-FFF2-40B4-BE49-F238E27FC236}">
              <a16:creationId xmlns:a16="http://schemas.microsoft.com/office/drawing/2014/main" id="{00000000-0008-0000-0600-000014030000}"/>
            </a:ext>
          </a:extLst>
        </xdr:cNvPr>
        <xdr:cNvSpPr txBox="1"/>
      </xdr:nvSpPr>
      <xdr:spPr>
        <a:xfrm>
          <a:off x="22212300" y="980176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6238</xdr:rowOff>
    </xdr:from>
    <xdr:to>
      <xdr:col>116</xdr:col>
      <xdr:colOff>114300</xdr:colOff>
      <xdr:row>58</xdr:row>
      <xdr:rowOff>107838</xdr:rowOff>
    </xdr:to>
    <xdr:sp macro="" textlink="">
      <xdr:nvSpPr>
        <xdr:cNvPr id="789" name="フローチャート: 判断 788">
          <a:extLst>
            <a:ext uri="{FF2B5EF4-FFF2-40B4-BE49-F238E27FC236}">
              <a16:creationId xmlns:a16="http://schemas.microsoft.com/office/drawing/2014/main" id="{00000000-0008-0000-0600-000015030000}"/>
            </a:ext>
          </a:extLst>
        </xdr:cNvPr>
        <xdr:cNvSpPr/>
      </xdr:nvSpPr>
      <xdr:spPr>
        <a:xfrm>
          <a:off x="22110700" y="9950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62708</xdr:rowOff>
    </xdr:from>
    <xdr:to>
      <xdr:col>111</xdr:col>
      <xdr:colOff>177800</xdr:colOff>
      <xdr:row>58</xdr:row>
      <xdr:rowOff>63164</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flipV="1">
          <a:off x="20434300" y="10006808"/>
          <a:ext cx="889000" cy="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3678</xdr:rowOff>
    </xdr:from>
    <xdr:to>
      <xdr:col>112</xdr:col>
      <xdr:colOff>38100</xdr:colOff>
      <xdr:row>58</xdr:row>
      <xdr:rowOff>105278</xdr:rowOff>
    </xdr:to>
    <xdr:sp macro=""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1272500" y="994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56</xdr:row>
      <xdr:rowOff>121805</xdr:rowOff>
    </xdr:from>
    <xdr:ext cx="378565"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21134017" y="97230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63164</xdr:rowOff>
    </xdr:from>
    <xdr:to>
      <xdr:col>107</xdr:col>
      <xdr:colOff>50800</xdr:colOff>
      <xdr:row>58</xdr:row>
      <xdr:rowOff>63622</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flipV="1">
          <a:off x="19545300" y="10007264"/>
          <a:ext cx="889000" cy="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569</xdr:rowOff>
    </xdr:from>
    <xdr:to>
      <xdr:col>107</xdr:col>
      <xdr:colOff>101600</xdr:colOff>
      <xdr:row>58</xdr:row>
      <xdr:rowOff>102169</xdr:rowOff>
    </xdr:to>
    <xdr:sp macro=""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20383500" y="9944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56</xdr:row>
      <xdr:rowOff>118696</xdr:rowOff>
    </xdr:from>
    <xdr:ext cx="378565"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20245017" y="97198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36282</xdr:rowOff>
    </xdr:from>
    <xdr:to>
      <xdr:col>102</xdr:col>
      <xdr:colOff>114300</xdr:colOff>
      <xdr:row>58</xdr:row>
      <xdr:rowOff>63622</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18656300" y="9980382"/>
          <a:ext cx="889000" cy="27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160772</xdr:rowOff>
    </xdr:from>
    <xdr:to>
      <xdr:col>102</xdr:col>
      <xdr:colOff>165100</xdr:colOff>
      <xdr:row>58</xdr:row>
      <xdr:rowOff>90922</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19494500" y="9933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107449</xdr:rowOff>
    </xdr:from>
    <xdr:ext cx="469744"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19310428" y="9708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128036</xdr:rowOff>
    </xdr:from>
    <xdr:to>
      <xdr:col>98</xdr:col>
      <xdr:colOff>38100</xdr:colOff>
      <xdr:row>58</xdr:row>
      <xdr:rowOff>58186</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18605500" y="9900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74713</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8421428" y="9675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11176</xdr:rowOff>
    </xdr:from>
    <xdr:to>
      <xdr:col>116</xdr:col>
      <xdr:colOff>114300</xdr:colOff>
      <xdr:row>58</xdr:row>
      <xdr:rowOff>112776</xdr:rowOff>
    </xdr:to>
    <xdr:sp macro="" textlink="">
      <xdr:nvSpPr>
        <xdr:cNvPr id="806" name="楕円 805">
          <a:extLst>
            <a:ext uri="{FF2B5EF4-FFF2-40B4-BE49-F238E27FC236}">
              <a16:creationId xmlns:a16="http://schemas.microsoft.com/office/drawing/2014/main" id="{00000000-0008-0000-0600-000026030000}"/>
            </a:ext>
          </a:extLst>
        </xdr:cNvPr>
        <xdr:cNvSpPr/>
      </xdr:nvSpPr>
      <xdr:spPr>
        <a:xfrm>
          <a:off x="22110700" y="9955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156115</xdr:rowOff>
    </xdr:from>
    <xdr:ext cx="378565" cy="259045"/>
    <xdr:sp macro="" textlink="">
      <xdr:nvSpPr>
        <xdr:cNvPr id="807" name="貸付金該当値テキスト">
          <a:extLst>
            <a:ext uri="{FF2B5EF4-FFF2-40B4-BE49-F238E27FC236}">
              <a16:creationId xmlns:a16="http://schemas.microsoft.com/office/drawing/2014/main" id="{00000000-0008-0000-0600-000027030000}"/>
            </a:ext>
          </a:extLst>
        </xdr:cNvPr>
        <xdr:cNvSpPr txBox="1"/>
      </xdr:nvSpPr>
      <xdr:spPr>
        <a:xfrm>
          <a:off x="22212300" y="99287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11908</xdr:rowOff>
    </xdr:from>
    <xdr:to>
      <xdr:col>112</xdr:col>
      <xdr:colOff>38100</xdr:colOff>
      <xdr:row>58</xdr:row>
      <xdr:rowOff>113508</xdr:rowOff>
    </xdr:to>
    <xdr:sp macro="" textlink="">
      <xdr:nvSpPr>
        <xdr:cNvPr id="808" name="楕円 807">
          <a:extLst>
            <a:ext uri="{FF2B5EF4-FFF2-40B4-BE49-F238E27FC236}">
              <a16:creationId xmlns:a16="http://schemas.microsoft.com/office/drawing/2014/main" id="{00000000-0008-0000-0600-000028030000}"/>
            </a:ext>
          </a:extLst>
        </xdr:cNvPr>
        <xdr:cNvSpPr/>
      </xdr:nvSpPr>
      <xdr:spPr>
        <a:xfrm>
          <a:off x="21272500" y="9956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58</xdr:row>
      <xdr:rowOff>104635</xdr:rowOff>
    </xdr:from>
    <xdr:ext cx="378565"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134017" y="100487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12364</xdr:rowOff>
    </xdr:from>
    <xdr:to>
      <xdr:col>107</xdr:col>
      <xdr:colOff>101600</xdr:colOff>
      <xdr:row>58</xdr:row>
      <xdr:rowOff>113964</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20383500" y="9956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58</xdr:row>
      <xdr:rowOff>105091</xdr:rowOff>
    </xdr:from>
    <xdr:ext cx="378565"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0245017" y="100491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12822</xdr:rowOff>
    </xdr:from>
    <xdr:to>
      <xdr:col>102</xdr:col>
      <xdr:colOff>165100</xdr:colOff>
      <xdr:row>58</xdr:row>
      <xdr:rowOff>114422</xdr:rowOff>
    </xdr:to>
    <xdr:sp macro="" textlink="">
      <xdr:nvSpPr>
        <xdr:cNvPr id="812" name="楕円 811">
          <a:extLst>
            <a:ext uri="{FF2B5EF4-FFF2-40B4-BE49-F238E27FC236}">
              <a16:creationId xmlns:a16="http://schemas.microsoft.com/office/drawing/2014/main" id="{00000000-0008-0000-0600-00002C030000}"/>
            </a:ext>
          </a:extLst>
        </xdr:cNvPr>
        <xdr:cNvSpPr/>
      </xdr:nvSpPr>
      <xdr:spPr>
        <a:xfrm>
          <a:off x="19494500" y="9956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58</xdr:row>
      <xdr:rowOff>105549</xdr:rowOff>
    </xdr:from>
    <xdr:ext cx="378565"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356017" y="100496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156932</xdr:rowOff>
    </xdr:from>
    <xdr:to>
      <xdr:col>98</xdr:col>
      <xdr:colOff>38100</xdr:colOff>
      <xdr:row>58</xdr:row>
      <xdr:rowOff>87082</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18605500" y="9929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78209</xdr:rowOff>
    </xdr:from>
    <xdr:ext cx="469744"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8421428" y="100223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5" name="直線コネクタ 824">
          <a:extLst>
            <a:ext uri="{FF2B5EF4-FFF2-40B4-BE49-F238E27FC236}">
              <a16:creationId xmlns:a16="http://schemas.microsoft.com/office/drawing/2014/main" id="{00000000-0008-0000-0600-000039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21970</xdr:rowOff>
    </xdr:from>
    <xdr:ext cx="53129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38299</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1" name="繰出金グラフ枠">
          <a:extLst>
            <a:ext uri="{FF2B5EF4-FFF2-40B4-BE49-F238E27FC236}">
              <a16:creationId xmlns:a16="http://schemas.microsoft.com/office/drawing/2014/main" id="{00000000-0008-0000-0600-000049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49142</xdr:rowOff>
    </xdr:from>
    <xdr:to>
      <xdr:col>116</xdr:col>
      <xdr:colOff>62864</xdr:colOff>
      <xdr:row>78</xdr:row>
      <xdr:rowOff>101099</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flipV="1">
          <a:off x="22159595" y="12222092"/>
          <a:ext cx="1269" cy="12521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104926</xdr:rowOff>
    </xdr:from>
    <xdr:ext cx="534377" cy="259045"/>
    <xdr:sp macro="" textlink="">
      <xdr:nvSpPr>
        <xdr:cNvPr id="843" name="繰出金最小値テキスト">
          <a:extLst>
            <a:ext uri="{FF2B5EF4-FFF2-40B4-BE49-F238E27FC236}">
              <a16:creationId xmlns:a16="http://schemas.microsoft.com/office/drawing/2014/main" id="{00000000-0008-0000-0600-00004B030000}"/>
            </a:ext>
          </a:extLst>
        </xdr:cNvPr>
        <xdr:cNvSpPr txBox="1"/>
      </xdr:nvSpPr>
      <xdr:spPr>
        <a:xfrm>
          <a:off x="22212300" y="13478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101099</xdr:rowOff>
    </xdr:from>
    <xdr:to>
      <xdr:col>116</xdr:col>
      <xdr:colOff>152400</xdr:colOff>
      <xdr:row>78</xdr:row>
      <xdr:rowOff>101099</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22072600" y="13474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167269</xdr:rowOff>
    </xdr:from>
    <xdr:ext cx="534377" cy="259045"/>
    <xdr:sp macro="" textlink="">
      <xdr:nvSpPr>
        <xdr:cNvPr id="845" name="繰出金最大値テキスト">
          <a:extLst>
            <a:ext uri="{FF2B5EF4-FFF2-40B4-BE49-F238E27FC236}">
              <a16:creationId xmlns:a16="http://schemas.microsoft.com/office/drawing/2014/main" id="{00000000-0008-0000-0600-00004D030000}"/>
            </a:ext>
          </a:extLst>
        </xdr:cNvPr>
        <xdr:cNvSpPr txBox="1"/>
      </xdr:nvSpPr>
      <xdr:spPr>
        <a:xfrm>
          <a:off x="22212300" y="11997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63,523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49142</xdr:rowOff>
    </xdr:from>
    <xdr:to>
      <xdr:col>116</xdr:col>
      <xdr:colOff>152400</xdr:colOff>
      <xdr:row>71</xdr:row>
      <xdr:rowOff>49142</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22072600" y="12222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124351</xdr:rowOff>
    </xdr:from>
    <xdr:to>
      <xdr:col>116</xdr:col>
      <xdr:colOff>63500</xdr:colOff>
      <xdr:row>76</xdr:row>
      <xdr:rowOff>65308</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flipV="1">
          <a:off x="21323300" y="12983101"/>
          <a:ext cx="838200" cy="112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117260</xdr:rowOff>
    </xdr:from>
    <xdr:ext cx="534377" cy="259045"/>
    <xdr:sp macro="" textlink="">
      <xdr:nvSpPr>
        <xdr:cNvPr id="848" name="繰出金平均値テキスト">
          <a:extLst>
            <a:ext uri="{FF2B5EF4-FFF2-40B4-BE49-F238E27FC236}">
              <a16:creationId xmlns:a16="http://schemas.microsoft.com/office/drawing/2014/main" id="{00000000-0008-0000-0600-000050030000}"/>
            </a:ext>
          </a:extLst>
        </xdr:cNvPr>
        <xdr:cNvSpPr txBox="1"/>
      </xdr:nvSpPr>
      <xdr:spPr>
        <a:xfrm>
          <a:off x="22212300" y="129760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138833</xdr:rowOff>
    </xdr:from>
    <xdr:to>
      <xdr:col>116</xdr:col>
      <xdr:colOff>114300</xdr:colOff>
      <xdr:row>76</xdr:row>
      <xdr:rowOff>68982</xdr:rowOff>
    </xdr:to>
    <xdr:sp macro="" textlink="">
      <xdr:nvSpPr>
        <xdr:cNvPr id="849" name="フローチャート: 判断 848">
          <a:extLst>
            <a:ext uri="{FF2B5EF4-FFF2-40B4-BE49-F238E27FC236}">
              <a16:creationId xmlns:a16="http://schemas.microsoft.com/office/drawing/2014/main" id="{00000000-0008-0000-0600-000051030000}"/>
            </a:ext>
          </a:extLst>
        </xdr:cNvPr>
        <xdr:cNvSpPr/>
      </xdr:nvSpPr>
      <xdr:spPr>
        <a:xfrm>
          <a:off x="22110700" y="1299758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65308</xdr:rowOff>
    </xdr:from>
    <xdr:to>
      <xdr:col>111</xdr:col>
      <xdr:colOff>177800</xdr:colOff>
      <xdr:row>76</xdr:row>
      <xdr:rowOff>134931</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0434300" y="13095508"/>
          <a:ext cx="889000" cy="69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103629</xdr:rowOff>
    </xdr:from>
    <xdr:to>
      <xdr:col>112</xdr:col>
      <xdr:colOff>38100</xdr:colOff>
      <xdr:row>76</xdr:row>
      <xdr:rowOff>33778</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21272500" y="1296237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50306</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21056111" y="12737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112889</xdr:rowOff>
    </xdr:from>
    <xdr:to>
      <xdr:col>107</xdr:col>
      <xdr:colOff>50800</xdr:colOff>
      <xdr:row>76</xdr:row>
      <xdr:rowOff>134931</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a:off x="19545300" y="13143089"/>
          <a:ext cx="889000" cy="2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154769</xdr:rowOff>
    </xdr:from>
    <xdr:to>
      <xdr:col>107</xdr:col>
      <xdr:colOff>101600</xdr:colOff>
      <xdr:row>76</xdr:row>
      <xdr:rowOff>84919</xdr:rowOff>
    </xdr:to>
    <xdr:sp macro="" textlink="">
      <xdr:nvSpPr>
        <xdr:cNvPr id="854" name="フローチャート: 判断 853">
          <a:extLst>
            <a:ext uri="{FF2B5EF4-FFF2-40B4-BE49-F238E27FC236}">
              <a16:creationId xmlns:a16="http://schemas.microsoft.com/office/drawing/2014/main" id="{00000000-0008-0000-0600-000056030000}"/>
            </a:ext>
          </a:extLst>
        </xdr:cNvPr>
        <xdr:cNvSpPr/>
      </xdr:nvSpPr>
      <xdr:spPr>
        <a:xfrm>
          <a:off x="20383500" y="13013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101447</xdr:rowOff>
    </xdr:from>
    <xdr:ext cx="534377"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20167111" y="12788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92511</xdr:rowOff>
    </xdr:from>
    <xdr:to>
      <xdr:col>102</xdr:col>
      <xdr:colOff>114300</xdr:colOff>
      <xdr:row>76</xdr:row>
      <xdr:rowOff>112889</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a:off x="18656300" y="13122711"/>
          <a:ext cx="889000" cy="20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13463</xdr:rowOff>
    </xdr:from>
    <xdr:to>
      <xdr:col>102</xdr:col>
      <xdr:colOff>165100</xdr:colOff>
      <xdr:row>76</xdr:row>
      <xdr:rowOff>115063</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19494500" y="13043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131589</xdr:rowOff>
    </xdr:from>
    <xdr:ext cx="534377"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19278111" y="12818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168584</xdr:rowOff>
    </xdr:from>
    <xdr:to>
      <xdr:col>98</xdr:col>
      <xdr:colOff>38100</xdr:colOff>
      <xdr:row>76</xdr:row>
      <xdr:rowOff>98734</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18605500" y="13027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115261</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18389111" y="12802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73551</xdr:rowOff>
    </xdr:from>
    <xdr:to>
      <xdr:col>116</xdr:col>
      <xdr:colOff>114300</xdr:colOff>
      <xdr:row>76</xdr:row>
      <xdr:rowOff>3702</xdr:rowOff>
    </xdr:to>
    <xdr:sp macro="" textlink="">
      <xdr:nvSpPr>
        <xdr:cNvPr id="866" name="楕円 865">
          <a:extLst>
            <a:ext uri="{FF2B5EF4-FFF2-40B4-BE49-F238E27FC236}">
              <a16:creationId xmlns:a16="http://schemas.microsoft.com/office/drawing/2014/main" id="{00000000-0008-0000-0600-000062030000}"/>
            </a:ext>
          </a:extLst>
        </xdr:cNvPr>
        <xdr:cNvSpPr/>
      </xdr:nvSpPr>
      <xdr:spPr>
        <a:xfrm>
          <a:off x="22110700" y="1293230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96428</xdr:rowOff>
    </xdr:from>
    <xdr:ext cx="534377" cy="259045"/>
    <xdr:sp macro="" textlink="">
      <xdr:nvSpPr>
        <xdr:cNvPr id="867" name="繰出金該当値テキスト">
          <a:extLst>
            <a:ext uri="{FF2B5EF4-FFF2-40B4-BE49-F238E27FC236}">
              <a16:creationId xmlns:a16="http://schemas.microsoft.com/office/drawing/2014/main" id="{00000000-0008-0000-0600-000063030000}"/>
            </a:ext>
          </a:extLst>
        </xdr:cNvPr>
        <xdr:cNvSpPr txBox="1"/>
      </xdr:nvSpPr>
      <xdr:spPr>
        <a:xfrm>
          <a:off x="22212300" y="127837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14508</xdr:rowOff>
    </xdr:from>
    <xdr:to>
      <xdr:col>112</xdr:col>
      <xdr:colOff>38100</xdr:colOff>
      <xdr:row>76</xdr:row>
      <xdr:rowOff>116108</xdr:rowOff>
    </xdr:to>
    <xdr:sp macro="" textlink="">
      <xdr:nvSpPr>
        <xdr:cNvPr id="868" name="楕円 867">
          <a:extLst>
            <a:ext uri="{FF2B5EF4-FFF2-40B4-BE49-F238E27FC236}">
              <a16:creationId xmlns:a16="http://schemas.microsoft.com/office/drawing/2014/main" id="{00000000-0008-0000-0600-000064030000}"/>
            </a:ext>
          </a:extLst>
        </xdr:cNvPr>
        <xdr:cNvSpPr/>
      </xdr:nvSpPr>
      <xdr:spPr>
        <a:xfrm>
          <a:off x="21272500" y="13044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107235</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056111" y="13137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84131</xdr:rowOff>
    </xdr:from>
    <xdr:to>
      <xdr:col>107</xdr:col>
      <xdr:colOff>101600</xdr:colOff>
      <xdr:row>77</xdr:row>
      <xdr:rowOff>14281</xdr:rowOff>
    </xdr:to>
    <xdr:sp macro="" textlink="">
      <xdr:nvSpPr>
        <xdr:cNvPr id="870" name="楕円 869">
          <a:extLst>
            <a:ext uri="{FF2B5EF4-FFF2-40B4-BE49-F238E27FC236}">
              <a16:creationId xmlns:a16="http://schemas.microsoft.com/office/drawing/2014/main" id="{00000000-0008-0000-0600-000066030000}"/>
            </a:ext>
          </a:extLst>
        </xdr:cNvPr>
        <xdr:cNvSpPr/>
      </xdr:nvSpPr>
      <xdr:spPr>
        <a:xfrm>
          <a:off x="20383500" y="13114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5408</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0167111" y="13207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62089</xdr:rowOff>
    </xdr:from>
    <xdr:to>
      <xdr:col>102</xdr:col>
      <xdr:colOff>165100</xdr:colOff>
      <xdr:row>76</xdr:row>
      <xdr:rowOff>163689</xdr:rowOff>
    </xdr:to>
    <xdr:sp macro="" textlink="">
      <xdr:nvSpPr>
        <xdr:cNvPr id="872" name="楕円 871">
          <a:extLst>
            <a:ext uri="{FF2B5EF4-FFF2-40B4-BE49-F238E27FC236}">
              <a16:creationId xmlns:a16="http://schemas.microsoft.com/office/drawing/2014/main" id="{00000000-0008-0000-0600-000068030000}"/>
            </a:ext>
          </a:extLst>
        </xdr:cNvPr>
        <xdr:cNvSpPr/>
      </xdr:nvSpPr>
      <xdr:spPr>
        <a:xfrm>
          <a:off x="19494500" y="13092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154816</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9278111" y="13185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41711</xdr:rowOff>
    </xdr:from>
    <xdr:to>
      <xdr:col>98</xdr:col>
      <xdr:colOff>38100</xdr:colOff>
      <xdr:row>76</xdr:row>
      <xdr:rowOff>143311</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18605500" y="13071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134438</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8389111" y="13164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6" name="直線コネクタ 885">
          <a:extLst>
            <a:ext uri="{FF2B5EF4-FFF2-40B4-BE49-F238E27FC236}">
              <a16:creationId xmlns:a16="http://schemas.microsoft.com/office/drawing/2014/main" id="{00000000-0008-0000-0600-000076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7" name="テキスト ボックス 886">
          <a:extLst>
            <a:ext uri="{FF2B5EF4-FFF2-40B4-BE49-F238E27FC236}">
              <a16:creationId xmlns:a16="http://schemas.microsoft.com/office/drawing/2014/main" id="{00000000-0008-0000-0600-000077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9" name="テキスト ボックス 888">
          <a:extLst>
            <a:ext uri="{FF2B5EF4-FFF2-40B4-BE49-F238E27FC236}">
              <a16:creationId xmlns:a16="http://schemas.microsoft.com/office/drawing/2014/main" id="{00000000-0008-0000-0600-000079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0" name="前年度繰上充用金グラフ枠">
          <a:extLst>
            <a:ext uri="{FF2B5EF4-FFF2-40B4-BE49-F238E27FC236}">
              <a16:creationId xmlns:a16="http://schemas.microsoft.com/office/drawing/2014/main" id="{00000000-0008-0000-0600-00007A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2" name="前年度繰上充用金最小値テキスト">
          <a:extLst>
            <a:ext uri="{FF2B5EF4-FFF2-40B4-BE49-F238E27FC236}">
              <a16:creationId xmlns:a16="http://schemas.microsoft.com/office/drawing/2014/main" id="{00000000-0008-0000-0600-00007C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4" name="前年度繰上充用金最大値テキスト">
          <a:extLst>
            <a:ext uri="{FF2B5EF4-FFF2-40B4-BE49-F238E27FC236}">
              <a16:creationId xmlns:a16="http://schemas.microsoft.com/office/drawing/2014/main" id="{00000000-0008-0000-0600-00007E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7" name="前年度繰上充用金平均値テキスト">
          <a:extLst>
            <a:ext uri="{FF2B5EF4-FFF2-40B4-BE49-F238E27FC236}">
              <a16:creationId xmlns:a16="http://schemas.microsoft.com/office/drawing/2014/main" id="{00000000-0008-0000-0600-000081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8" name="フローチャート: 判断 897">
          <a:extLst>
            <a:ext uri="{FF2B5EF4-FFF2-40B4-BE49-F238E27FC236}">
              <a16:creationId xmlns:a16="http://schemas.microsoft.com/office/drawing/2014/main" id="{00000000-0008-0000-0600-000082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3" name="フローチャート: 判断 902">
          <a:extLst>
            <a:ext uri="{FF2B5EF4-FFF2-40B4-BE49-F238E27FC236}">
              <a16:creationId xmlns:a16="http://schemas.microsoft.com/office/drawing/2014/main" id="{00000000-0008-0000-0600-000087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5" name="楕円 914">
          <a:extLst>
            <a:ext uri="{FF2B5EF4-FFF2-40B4-BE49-F238E27FC236}">
              <a16:creationId xmlns:a16="http://schemas.microsoft.com/office/drawing/2014/main" id="{00000000-0008-0000-0600-000093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6" name="前年度繰上充用金該当値テキスト">
          <a:extLst>
            <a:ext uri="{FF2B5EF4-FFF2-40B4-BE49-F238E27FC236}">
              <a16:creationId xmlns:a16="http://schemas.microsoft.com/office/drawing/2014/main" id="{00000000-0008-0000-0600-000094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7" name="楕円 916">
          <a:extLst>
            <a:ext uri="{FF2B5EF4-FFF2-40B4-BE49-F238E27FC236}">
              <a16:creationId xmlns:a16="http://schemas.microsoft.com/office/drawing/2014/main" id="{00000000-0008-0000-0600-000095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9" name="楕円 918">
          <a:extLst>
            <a:ext uri="{FF2B5EF4-FFF2-40B4-BE49-F238E27FC236}">
              <a16:creationId xmlns:a16="http://schemas.microsoft.com/office/drawing/2014/main" id="{00000000-0008-0000-0600-000097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1" name="楕円 920">
          <a:extLst>
            <a:ext uri="{FF2B5EF4-FFF2-40B4-BE49-F238E27FC236}">
              <a16:creationId xmlns:a16="http://schemas.microsoft.com/office/drawing/2014/main" id="{00000000-0008-0000-0600-000099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5" name="正方形/長方形 924">
          <a:extLst>
            <a:ext uri="{FF2B5EF4-FFF2-40B4-BE49-F238E27FC236}">
              <a16:creationId xmlns:a16="http://schemas.microsoft.com/office/drawing/2014/main" id="{00000000-0008-0000-0600-00009D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6" name="正方形/長方形 925">
          <a:extLst>
            <a:ext uri="{FF2B5EF4-FFF2-40B4-BE49-F238E27FC236}">
              <a16:creationId xmlns:a16="http://schemas.microsoft.com/office/drawing/2014/main" id="{00000000-0008-0000-0600-00009E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歳出決算総額は、住民１人当たり</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392,291</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円</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と</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なっている。</a:t>
          </a:r>
          <a:endParaRPr lang="ja-JP" altLang="ja-JP" sz="1300">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主な構成項目である人件費は、住民一人当たり</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87,336</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円となっており、</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給与改定による一般職給の増や、会計年度任用職員に係る勤勉手当の支給開始による増</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、人口の減少</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等</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による</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影響を受け、</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住民一人当たりのコストは前年度よりも増加している。</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次いで構成項目としては、扶助費が</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75,974</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円、物件費が</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58,923</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円、</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繰出金</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が</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40,220</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円となっている。</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扶助費については、</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児童手当や自立支援給付費</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など</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の増</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により前年度と比較すると増加している。物件費については</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物価高騰等による影響を受け増加</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している。</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繰出金については、国民健康保険事業特別会計繰出金などが増となったことで増加している</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神奈川県大磯町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31,757
31,510
17.18
13,094,624
12,457,973
610,932
7,701,262
7,170,173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4.3
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117602</xdr:rowOff>
    </xdr:from>
    <xdr:to>
      <xdr:col>24</xdr:col>
      <xdr:colOff>62865</xdr:colOff>
      <xdr:row>38</xdr:row>
      <xdr:rowOff>32258</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261102"/>
          <a:ext cx="1270" cy="12862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36085</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5511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32258</xdr:rowOff>
    </xdr:from>
    <xdr:to>
      <xdr:col>24</xdr:col>
      <xdr:colOff>152400</xdr:colOff>
      <xdr:row>38</xdr:row>
      <xdr:rowOff>32258</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5473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64279</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036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5,858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117602</xdr:rowOff>
    </xdr:from>
    <xdr:to>
      <xdr:col>24</xdr:col>
      <xdr:colOff>152400</xdr:colOff>
      <xdr:row>30</xdr:row>
      <xdr:rowOff>117602</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261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3302</xdr:rowOff>
    </xdr:from>
    <xdr:to>
      <xdr:col>24</xdr:col>
      <xdr:colOff>63500</xdr:colOff>
      <xdr:row>34</xdr:row>
      <xdr:rowOff>61976</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5832602"/>
          <a:ext cx="838200" cy="58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139336</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9686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160909</xdr:rowOff>
    </xdr:from>
    <xdr:to>
      <xdr:col>24</xdr:col>
      <xdr:colOff>114300</xdr:colOff>
      <xdr:row>35</xdr:row>
      <xdr:rowOff>91059</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5990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61976</xdr:rowOff>
    </xdr:from>
    <xdr:to>
      <xdr:col>19</xdr:col>
      <xdr:colOff>177800</xdr:colOff>
      <xdr:row>34</xdr:row>
      <xdr:rowOff>65786</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5891276"/>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167767</xdr:rowOff>
    </xdr:from>
    <xdr:to>
      <xdr:col>20</xdr:col>
      <xdr:colOff>38100</xdr:colOff>
      <xdr:row>35</xdr:row>
      <xdr:rowOff>97917</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5997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89044</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089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42926</xdr:rowOff>
    </xdr:from>
    <xdr:to>
      <xdr:col>15</xdr:col>
      <xdr:colOff>50800</xdr:colOff>
      <xdr:row>34</xdr:row>
      <xdr:rowOff>65786</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a:off x="2019300" y="587222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29845</xdr:rowOff>
    </xdr:from>
    <xdr:to>
      <xdr:col>15</xdr:col>
      <xdr:colOff>101600</xdr:colOff>
      <xdr:row>35</xdr:row>
      <xdr:rowOff>131445</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03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122572</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123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37973</xdr:rowOff>
    </xdr:from>
    <xdr:to>
      <xdr:col>10</xdr:col>
      <xdr:colOff>114300</xdr:colOff>
      <xdr:row>34</xdr:row>
      <xdr:rowOff>42926</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5867273"/>
          <a:ext cx="889000" cy="4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30607</xdr:rowOff>
    </xdr:from>
    <xdr:to>
      <xdr:col>10</xdr:col>
      <xdr:colOff>165100</xdr:colOff>
      <xdr:row>35</xdr:row>
      <xdr:rowOff>132207</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031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123334</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124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30988</xdr:rowOff>
    </xdr:from>
    <xdr:to>
      <xdr:col>6</xdr:col>
      <xdr:colOff>38100</xdr:colOff>
      <xdr:row>35</xdr:row>
      <xdr:rowOff>132588</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031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123715</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1244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123952</xdr:rowOff>
    </xdr:from>
    <xdr:to>
      <xdr:col>24</xdr:col>
      <xdr:colOff>114300</xdr:colOff>
      <xdr:row>34</xdr:row>
      <xdr:rowOff>54102</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5781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146829</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6332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11176</xdr:rowOff>
    </xdr:from>
    <xdr:to>
      <xdr:col>20</xdr:col>
      <xdr:colOff>38100</xdr:colOff>
      <xdr:row>34</xdr:row>
      <xdr:rowOff>112776</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5840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32</xdr:row>
      <xdr:rowOff>129303</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5615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14986</xdr:rowOff>
    </xdr:from>
    <xdr:to>
      <xdr:col>15</xdr:col>
      <xdr:colOff>101600</xdr:colOff>
      <xdr:row>34</xdr:row>
      <xdr:rowOff>116586</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5844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32</xdr:row>
      <xdr:rowOff>133113</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5619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33</xdr:row>
      <xdr:rowOff>163576</xdr:rowOff>
    </xdr:from>
    <xdr:to>
      <xdr:col>10</xdr:col>
      <xdr:colOff>165100</xdr:colOff>
      <xdr:row>34</xdr:row>
      <xdr:rowOff>93726</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5821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32</xdr:row>
      <xdr:rowOff>110253</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5596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158623</xdr:rowOff>
    </xdr:from>
    <xdr:to>
      <xdr:col>6</xdr:col>
      <xdr:colOff>38100</xdr:colOff>
      <xdr:row>34</xdr:row>
      <xdr:rowOff>88773</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5816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32</xdr:row>
      <xdr:rowOff>105300</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55917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40,558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134621</xdr:rowOff>
    </xdr:from>
    <xdr:to>
      <xdr:col>24</xdr:col>
      <xdr:colOff>62865</xdr:colOff>
      <xdr:row>58</xdr:row>
      <xdr:rowOff>80992</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707121"/>
          <a:ext cx="1270" cy="13179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84819</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28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80992</xdr:rowOff>
    </xdr:from>
    <xdr:to>
      <xdr:col>24</xdr:col>
      <xdr:colOff>152400</xdr:colOff>
      <xdr:row>58</xdr:row>
      <xdr:rowOff>80992</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25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81298</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482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381,333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134621</xdr:rowOff>
    </xdr:from>
    <xdr:to>
      <xdr:col>24</xdr:col>
      <xdr:colOff>152400</xdr:colOff>
      <xdr:row>50</xdr:row>
      <xdr:rowOff>134621</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707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114150</xdr:rowOff>
    </xdr:from>
    <xdr:to>
      <xdr:col>24</xdr:col>
      <xdr:colOff>63500</xdr:colOff>
      <xdr:row>57</xdr:row>
      <xdr:rowOff>134019</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3797300" y="9886800"/>
          <a:ext cx="838200" cy="19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72710</xdr:rowOff>
    </xdr:from>
    <xdr:ext cx="534377"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6739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49833</xdr:rowOff>
    </xdr:from>
    <xdr:to>
      <xdr:col>24</xdr:col>
      <xdr:colOff>114300</xdr:colOff>
      <xdr:row>57</xdr:row>
      <xdr:rowOff>151433</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822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114150</xdr:rowOff>
    </xdr:from>
    <xdr:to>
      <xdr:col>19</xdr:col>
      <xdr:colOff>177800</xdr:colOff>
      <xdr:row>57</xdr:row>
      <xdr:rowOff>119854</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908300" y="9886800"/>
          <a:ext cx="889000" cy="5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74917</xdr:rowOff>
    </xdr:from>
    <xdr:to>
      <xdr:col>20</xdr:col>
      <xdr:colOff>38100</xdr:colOff>
      <xdr:row>58</xdr:row>
      <xdr:rowOff>5067</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847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167644</xdr:rowOff>
    </xdr:from>
    <xdr:ext cx="534377"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530111" y="9940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112138</xdr:rowOff>
    </xdr:from>
    <xdr:to>
      <xdr:col>15</xdr:col>
      <xdr:colOff>50800</xdr:colOff>
      <xdr:row>57</xdr:row>
      <xdr:rowOff>119854</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019300" y="9884788"/>
          <a:ext cx="889000" cy="7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68829</xdr:rowOff>
    </xdr:from>
    <xdr:to>
      <xdr:col>15</xdr:col>
      <xdr:colOff>101600</xdr:colOff>
      <xdr:row>57</xdr:row>
      <xdr:rowOff>170429</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84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15506</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1111" y="9616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97317</xdr:rowOff>
    </xdr:from>
    <xdr:to>
      <xdr:col>10</xdr:col>
      <xdr:colOff>114300</xdr:colOff>
      <xdr:row>57</xdr:row>
      <xdr:rowOff>112138</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527067"/>
          <a:ext cx="889000" cy="357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60892</xdr:rowOff>
    </xdr:from>
    <xdr:to>
      <xdr:col>10</xdr:col>
      <xdr:colOff>165100</xdr:colOff>
      <xdr:row>57</xdr:row>
      <xdr:rowOff>162492</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833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7569</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52111" y="9608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67636</xdr:rowOff>
    </xdr:from>
    <xdr:to>
      <xdr:col>6</xdr:col>
      <xdr:colOff>38100</xdr:colOff>
      <xdr:row>55</xdr:row>
      <xdr:rowOff>169236</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497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160363</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5901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83219</xdr:rowOff>
    </xdr:from>
    <xdr:to>
      <xdr:col>24</xdr:col>
      <xdr:colOff>114300</xdr:colOff>
      <xdr:row>58</xdr:row>
      <xdr:rowOff>13369</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855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28259</xdr:rowOff>
    </xdr:from>
    <xdr:ext cx="534377"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800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63350</xdr:rowOff>
    </xdr:from>
    <xdr:to>
      <xdr:col>20</xdr:col>
      <xdr:colOff>38100</xdr:colOff>
      <xdr:row>57</xdr:row>
      <xdr:rowOff>164950</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83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10027</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530111" y="9611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69054</xdr:rowOff>
    </xdr:from>
    <xdr:to>
      <xdr:col>15</xdr:col>
      <xdr:colOff>101600</xdr:colOff>
      <xdr:row>57</xdr:row>
      <xdr:rowOff>170654</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841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161781</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41111" y="9934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61338</xdr:rowOff>
    </xdr:from>
    <xdr:to>
      <xdr:col>10</xdr:col>
      <xdr:colOff>165100</xdr:colOff>
      <xdr:row>57</xdr:row>
      <xdr:rowOff>162938</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833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154065</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52111" y="9926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46517</xdr:rowOff>
    </xdr:from>
    <xdr:to>
      <xdr:col>6</xdr:col>
      <xdr:colOff>38100</xdr:colOff>
      <xdr:row>55</xdr:row>
      <xdr:rowOff>148117</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476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164644</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251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205,929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141743</xdr:rowOff>
    </xdr:from>
    <xdr:to>
      <xdr:col>24</xdr:col>
      <xdr:colOff>62865</xdr:colOff>
      <xdr:row>77</xdr:row>
      <xdr:rowOff>133299</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143243"/>
          <a:ext cx="1270" cy="11917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137126</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338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133299</xdr:rowOff>
    </xdr:from>
    <xdr:to>
      <xdr:col>24</xdr:col>
      <xdr:colOff>152400</xdr:colOff>
      <xdr:row>77</xdr:row>
      <xdr:rowOff>133299</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334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88420</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918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289,732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141743</xdr:rowOff>
    </xdr:from>
    <xdr:to>
      <xdr:col>24</xdr:col>
      <xdr:colOff>152400</xdr:colOff>
      <xdr:row>70</xdr:row>
      <xdr:rowOff>141743</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143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133299</xdr:rowOff>
    </xdr:from>
    <xdr:to>
      <xdr:col>24</xdr:col>
      <xdr:colOff>63500</xdr:colOff>
      <xdr:row>78</xdr:row>
      <xdr:rowOff>62517</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3334949"/>
          <a:ext cx="838200" cy="100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116806</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28041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176,840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93929</xdr:rowOff>
    </xdr:from>
    <xdr:to>
      <xdr:col>24</xdr:col>
      <xdr:colOff>114300</xdr:colOff>
      <xdr:row>76</xdr:row>
      <xdr:rowOff>24079</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2952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62517</xdr:rowOff>
    </xdr:from>
    <xdr:to>
      <xdr:col>19</xdr:col>
      <xdr:colOff>177800</xdr:colOff>
      <xdr:row>78</xdr:row>
      <xdr:rowOff>93774</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908300" y="13435617"/>
          <a:ext cx="889000" cy="3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32069</xdr:rowOff>
    </xdr:from>
    <xdr:to>
      <xdr:col>20</xdr:col>
      <xdr:colOff>38100</xdr:colOff>
      <xdr:row>76</xdr:row>
      <xdr:rowOff>133669</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062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150197</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28374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162,458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29972</xdr:rowOff>
    </xdr:from>
    <xdr:to>
      <xdr:col>15</xdr:col>
      <xdr:colOff>50800</xdr:colOff>
      <xdr:row>78</xdr:row>
      <xdr:rowOff>93774</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2019300" y="13403072"/>
          <a:ext cx="889000" cy="63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104887</xdr:rowOff>
    </xdr:from>
    <xdr:to>
      <xdr:col>15</xdr:col>
      <xdr:colOff>101600</xdr:colOff>
      <xdr:row>77</xdr:row>
      <xdr:rowOff>35037</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135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51564</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29103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29972</xdr:rowOff>
    </xdr:from>
    <xdr:to>
      <xdr:col>10</xdr:col>
      <xdr:colOff>114300</xdr:colOff>
      <xdr:row>79</xdr:row>
      <xdr:rowOff>47117</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3403072"/>
          <a:ext cx="889000" cy="188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26896</xdr:rowOff>
    </xdr:from>
    <xdr:to>
      <xdr:col>10</xdr:col>
      <xdr:colOff>165100</xdr:colOff>
      <xdr:row>76</xdr:row>
      <xdr:rowOff>128496</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057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145023</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28323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66193</xdr:rowOff>
    </xdr:from>
    <xdr:to>
      <xdr:col>6</xdr:col>
      <xdr:colOff>38100</xdr:colOff>
      <xdr:row>77</xdr:row>
      <xdr:rowOff>167793</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26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12870</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043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82499</xdr:rowOff>
    </xdr:from>
    <xdr:to>
      <xdr:col>24</xdr:col>
      <xdr:colOff>114300</xdr:colOff>
      <xdr:row>78</xdr:row>
      <xdr:rowOff>12649</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3284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168876</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31990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133,340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11717</xdr:rowOff>
    </xdr:from>
    <xdr:to>
      <xdr:col>20</xdr:col>
      <xdr:colOff>38100</xdr:colOff>
      <xdr:row>78</xdr:row>
      <xdr:rowOff>113317</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3384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78</xdr:row>
      <xdr:rowOff>104444</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3477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42974</xdr:rowOff>
    </xdr:from>
    <xdr:to>
      <xdr:col>15</xdr:col>
      <xdr:colOff>101600</xdr:colOff>
      <xdr:row>78</xdr:row>
      <xdr:rowOff>144574</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3416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135701</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35088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150622</xdr:rowOff>
    </xdr:from>
    <xdr:to>
      <xdr:col>10</xdr:col>
      <xdr:colOff>165100</xdr:colOff>
      <xdr:row>78</xdr:row>
      <xdr:rowOff>80772</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3352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71899</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34449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167767</xdr:rowOff>
    </xdr:from>
    <xdr:to>
      <xdr:col>6</xdr:col>
      <xdr:colOff>38100</xdr:colOff>
      <xdr:row>79</xdr:row>
      <xdr:rowOff>97917</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3540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79</xdr:row>
      <xdr:rowOff>89044</xdr:rowOff>
    </xdr:from>
    <xdr:ext cx="534377"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63111" y="13633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60040</xdr:rowOff>
    </xdr:from>
    <xdr:to>
      <xdr:col>24</xdr:col>
      <xdr:colOff>62865</xdr:colOff>
      <xdr:row>99</xdr:row>
      <xdr:rowOff>66762</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490540"/>
          <a:ext cx="1270" cy="15497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70589</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7044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66762</xdr:rowOff>
    </xdr:from>
    <xdr:to>
      <xdr:col>24</xdr:col>
      <xdr:colOff>152400</xdr:colOff>
      <xdr:row>99</xdr:row>
      <xdr:rowOff>66762</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7040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6717</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2657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125,227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60040</xdr:rowOff>
    </xdr:from>
    <xdr:to>
      <xdr:col>24</xdr:col>
      <xdr:colOff>152400</xdr:colOff>
      <xdr:row>90</xdr:row>
      <xdr:rowOff>60040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490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34423</xdr:rowOff>
    </xdr:from>
    <xdr:to>
      <xdr:col>24</xdr:col>
      <xdr:colOff>63500</xdr:colOff>
      <xdr:row>98</xdr:row>
      <xdr:rowOff>57694</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3797300" y="16836523"/>
          <a:ext cx="838200" cy="23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96217</xdr:rowOff>
    </xdr:from>
    <xdr:ext cx="534377"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5554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73340</xdr:rowOff>
    </xdr:from>
    <xdr:to>
      <xdr:col>24</xdr:col>
      <xdr:colOff>114300</xdr:colOff>
      <xdr:row>98</xdr:row>
      <xdr:rowOff>3490</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70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142991</xdr:rowOff>
    </xdr:from>
    <xdr:to>
      <xdr:col>19</xdr:col>
      <xdr:colOff>177800</xdr:colOff>
      <xdr:row>98</xdr:row>
      <xdr:rowOff>34423</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2908300" y="16773641"/>
          <a:ext cx="889000" cy="62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100895</xdr:rowOff>
    </xdr:from>
    <xdr:to>
      <xdr:col>20</xdr:col>
      <xdr:colOff>38100</xdr:colOff>
      <xdr:row>98</xdr:row>
      <xdr:rowOff>31045</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731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47572</xdr:rowOff>
    </xdr:from>
    <xdr:ext cx="534377"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530111" y="16506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142991</xdr:rowOff>
    </xdr:from>
    <xdr:to>
      <xdr:col>15</xdr:col>
      <xdr:colOff>50800</xdr:colOff>
      <xdr:row>97</xdr:row>
      <xdr:rowOff>161753</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2019300" y="16773641"/>
          <a:ext cx="889000" cy="18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60584</xdr:rowOff>
    </xdr:from>
    <xdr:to>
      <xdr:col>15</xdr:col>
      <xdr:colOff>101600</xdr:colOff>
      <xdr:row>97</xdr:row>
      <xdr:rowOff>162184</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691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7261</xdr:rowOff>
    </xdr:from>
    <xdr:ext cx="534377"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41111" y="16466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161753</xdr:rowOff>
    </xdr:from>
    <xdr:to>
      <xdr:col>10</xdr:col>
      <xdr:colOff>114300</xdr:colOff>
      <xdr:row>98</xdr:row>
      <xdr:rowOff>124338</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1130300" y="16792403"/>
          <a:ext cx="889000" cy="134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71968</xdr:rowOff>
    </xdr:from>
    <xdr:to>
      <xdr:col>10</xdr:col>
      <xdr:colOff>165100</xdr:colOff>
      <xdr:row>98</xdr:row>
      <xdr:rowOff>2118</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702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18645</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52111" y="16477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22180</xdr:rowOff>
    </xdr:from>
    <xdr:to>
      <xdr:col>6</xdr:col>
      <xdr:colOff>38100</xdr:colOff>
      <xdr:row>98</xdr:row>
      <xdr:rowOff>123780</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824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140307</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63111" y="16599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6894</xdr:rowOff>
    </xdr:from>
    <xdr:to>
      <xdr:col>24</xdr:col>
      <xdr:colOff>114300</xdr:colOff>
      <xdr:row>98</xdr:row>
      <xdr:rowOff>108494</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808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156771</xdr:rowOff>
    </xdr:from>
    <xdr:ext cx="534377"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787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155073</xdr:rowOff>
    </xdr:from>
    <xdr:to>
      <xdr:col>20</xdr:col>
      <xdr:colOff>38100</xdr:colOff>
      <xdr:row>98</xdr:row>
      <xdr:rowOff>85223</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78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76350</xdr:rowOff>
    </xdr:from>
    <xdr:ext cx="534377"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530111" y="16878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92191</xdr:rowOff>
    </xdr:from>
    <xdr:to>
      <xdr:col>15</xdr:col>
      <xdr:colOff>101600</xdr:colOff>
      <xdr:row>98</xdr:row>
      <xdr:rowOff>22341</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722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13468</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41111" y="16815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110953</xdr:rowOff>
    </xdr:from>
    <xdr:to>
      <xdr:col>10</xdr:col>
      <xdr:colOff>165100</xdr:colOff>
      <xdr:row>98</xdr:row>
      <xdr:rowOff>41103</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741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32230</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52111" y="16834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73538</xdr:rowOff>
    </xdr:from>
    <xdr:to>
      <xdr:col>6</xdr:col>
      <xdr:colOff>38100</xdr:colOff>
      <xdr:row>99</xdr:row>
      <xdr:rowOff>3688</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875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166265</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63111" y="16968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労働費グラフ枠">
          <a:extLst>
            <a:ext uri="{FF2B5EF4-FFF2-40B4-BE49-F238E27FC236}">
              <a16:creationId xmlns:a16="http://schemas.microsoft.com/office/drawing/2014/main" id="{00000000-0008-0000-07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39116</xdr:rowOff>
    </xdr:from>
    <xdr:to>
      <xdr:col>54</xdr:col>
      <xdr:colOff>189865</xdr:colOff>
      <xdr:row>39</xdr:row>
      <xdr:rowOff>98878</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flipV="1">
          <a:off x="10475595" y="5182616"/>
          <a:ext cx="1270" cy="16028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7" name="労働費最小値テキスト">
          <a:extLst>
            <a:ext uri="{FF2B5EF4-FFF2-40B4-BE49-F238E27FC236}">
              <a16:creationId xmlns:a16="http://schemas.microsoft.com/office/drawing/2014/main" id="{00000000-0008-0000-0700-00001F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157243</xdr:rowOff>
    </xdr:from>
    <xdr:ext cx="469744" cy="259045"/>
    <xdr:sp macro="" textlink="">
      <xdr:nvSpPr>
        <xdr:cNvPr id="289" name="労働費最大値テキスト">
          <a:extLst>
            <a:ext uri="{FF2B5EF4-FFF2-40B4-BE49-F238E27FC236}">
              <a16:creationId xmlns:a16="http://schemas.microsoft.com/office/drawing/2014/main" id="{00000000-0008-0000-0700-000021010000}"/>
            </a:ext>
          </a:extLst>
        </xdr:cNvPr>
        <xdr:cNvSpPr txBox="1"/>
      </xdr:nvSpPr>
      <xdr:spPr>
        <a:xfrm>
          <a:off x="10528300" y="4957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4,908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39116</xdr:rowOff>
    </xdr:from>
    <xdr:to>
      <xdr:col>55</xdr:col>
      <xdr:colOff>88900</xdr:colOff>
      <xdr:row>30</xdr:row>
      <xdr:rowOff>39116</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5182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159294</xdr:rowOff>
    </xdr:from>
    <xdr:to>
      <xdr:col>55</xdr:col>
      <xdr:colOff>0</xdr:colOff>
      <xdr:row>38</xdr:row>
      <xdr:rowOff>159620</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a:off x="9639300" y="6674394"/>
          <a:ext cx="838200" cy="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115696</xdr:rowOff>
    </xdr:from>
    <xdr:ext cx="378565" cy="259045"/>
    <xdr:sp macro="" textlink="">
      <xdr:nvSpPr>
        <xdr:cNvPr id="292" name="労働費平均値テキスト">
          <a:extLst>
            <a:ext uri="{FF2B5EF4-FFF2-40B4-BE49-F238E27FC236}">
              <a16:creationId xmlns:a16="http://schemas.microsoft.com/office/drawing/2014/main" id="{00000000-0008-0000-0700-000024010000}"/>
            </a:ext>
          </a:extLst>
        </xdr:cNvPr>
        <xdr:cNvSpPr txBox="1"/>
      </xdr:nvSpPr>
      <xdr:spPr>
        <a:xfrm>
          <a:off x="10528300" y="645934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92819</xdr:rowOff>
    </xdr:from>
    <xdr:to>
      <xdr:col>55</xdr:col>
      <xdr:colOff>50800</xdr:colOff>
      <xdr:row>39</xdr:row>
      <xdr:rowOff>22969</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10426700" y="6607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159294</xdr:rowOff>
    </xdr:from>
    <xdr:to>
      <xdr:col>50</xdr:col>
      <xdr:colOff>114300</xdr:colOff>
      <xdr:row>38</xdr:row>
      <xdr:rowOff>159294</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8750300" y="667439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64081</xdr:rowOff>
    </xdr:from>
    <xdr:to>
      <xdr:col>50</xdr:col>
      <xdr:colOff>165100</xdr:colOff>
      <xdr:row>38</xdr:row>
      <xdr:rowOff>165681</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9588500" y="6579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10758</xdr:rowOff>
    </xdr:from>
    <xdr:ext cx="378565"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9450017" y="63544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159294</xdr:rowOff>
    </xdr:from>
    <xdr:to>
      <xdr:col>45</xdr:col>
      <xdr:colOff>177800</xdr:colOff>
      <xdr:row>38</xdr:row>
      <xdr:rowOff>159620</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flipV="1">
          <a:off x="7861300" y="6674394"/>
          <a:ext cx="889000" cy="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92166</xdr:rowOff>
    </xdr:from>
    <xdr:to>
      <xdr:col>46</xdr:col>
      <xdr:colOff>38100</xdr:colOff>
      <xdr:row>39</xdr:row>
      <xdr:rowOff>22316</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8699500" y="6607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38843</xdr:rowOff>
    </xdr:from>
    <xdr:ext cx="378565"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8561017" y="63824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60343</xdr:rowOff>
    </xdr:from>
    <xdr:to>
      <xdr:col>41</xdr:col>
      <xdr:colOff>50800</xdr:colOff>
      <xdr:row>38</xdr:row>
      <xdr:rowOff>159620</xdr:rowOff>
    </xdr:to>
    <xdr:cxnSp macro="">
      <xdr:nvCxnSpPr>
        <xdr:cNvPr id="300" name="直線コネクタ 299">
          <a:extLst>
            <a:ext uri="{FF2B5EF4-FFF2-40B4-BE49-F238E27FC236}">
              <a16:creationId xmlns:a16="http://schemas.microsoft.com/office/drawing/2014/main" id="{00000000-0008-0000-0700-00002C010000}"/>
            </a:ext>
          </a:extLst>
        </xdr:cNvPr>
        <xdr:cNvCxnSpPr/>
      </xdr:nvCxnSpPr>
      <xdr:spPr>
        <a:xfrm>
          <a:off x="6972300" y="6575443"/>
          <a:ext cx="889000" cy="99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91186</xdr:rowOff>
    </xdr:from>
    <xdr:to>
      <xdr:col>41</xdr:col>
      <xdr:colOff>101600</xdr:colOff>
      <xdr:row>39</xdr:row>
      <xdr:rowOff>21336</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7810500" y="6606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37863</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7672017" y="63815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88574</xdr:rowOff>
    </xdr:from>
    <xdr:to>
      <xdr:col>36</xdr:col>
      <xdr:colOff>165100</xdr:colOff>
      <xdr:row>39</xdr:row>
      <xdr:rowOff>18724</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6921500" y="6603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9851</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83017" y="66964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108820</xdr:rowOff>
    </xdr:from>
    <xdr:to>
      <xdr:col>55</xdr:col>
      <xdr:colOff>50800</xdr:colOff>
      <xdr:row>39</xdr:row>
      <xdr:rowOff>38970</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10426700" y="6623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71245</xdr:rowOff>
    </xdr:from>
    <xdr:ext cx="378565" cy="259045"/>
    <xdr:sp macro="" textlink="">
      <xdr:nvSpPr>
        <xdr:cNvPr id="311" name="労働費該当値テキスト">
          <a:extLst>
            <a:ext uri="{FF2B5EF4-FFF2-40B4-BE49-F238E27FC236}">
              <a16:creationId xmlns:a16="http://schemas.microsoft.com/office/drawing/2014/main" id="{00000000-0008-0000-0700-000037010000}"/>
            </a:ext>
          </a:extLst>
        </xdr:cNvPr>
        <xdr:cNvSpPr txBox="1"/>
      </xdr:nvSpPr>
      <xdr:spPr>
        <a:xfrm>
          <a:off x="10528300" y="65863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108494</xdr:rowOff>
    </xdr:from>
    <xdr:to>
      <xdr:col>50</xdr:col>
      <xdr:colOff>165100</xdr:colOff>
      <xdr:row>39</xdr:row>
      <xdr:rowOff>38644</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9588500" y="6623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29771</xdr:rowOff>
    </xdr:from>
    <xdr:ext cx="378565"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9450017" y="67163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108494</xdr:rowOff>
    </xdr:from>
    <xdr:to>
      <xdr:col>46</xdr:col>
      <xdr:colOff>38100</xdr:colOff>
      <xdr:row>39</xdr:row>
      <xdr:rowOff>38644</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8699500" y="6623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29771</xdr:rowOff>
    </xdr:from>
    <xdr:ext cx="378565"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8561017" y="67163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108820</xdr:rowOff>
    </xdr:from>
    <xdr:to>
      <xdr:col>41</xdr:col>
      <xdr:colOff>101600</xdr:colOff>
      <xdr:row>39</xdr:row>
      <xdr:rowOff>38970</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7810500" y="6623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30097</xdr:rowOff>
    </xdr:from>
    <xdr:ext cx="378565"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7672017" y="67166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9543</xdr:rowOff>
    </xdr:from>
    <xdr:to>
      <xdr:col>36</xdr:col>
      <xdr:colOff>165100</xdr:colOff>
      <xdr:row>38</xdr:row>
      <xdr:rowOff>111143</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6921500" y="6524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127670</xdr:rowOff>
    </xdr:from>
    <xdr:ext cx="378565"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6783017" y="629987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農林水産業費グラフ枠">
          <a:extLst>
            <a:ext uri="{FF2B5EF4-FFF2-40B4-BE49-F238E27FC236}">
              <a16:creationId xmlns:a16="http://schemas.microsoft.com/office/drawing/2014/main" id="{00000000-0008-0000-07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31267</xdr:rowOff>
    </xdr:from>
    <xdr:to>
      <xdr:col>54</xdr:col>
      <xdr:colOff>189865</xdr:colOff>
      <xdr:row>59</xdr:row>
      <xdr:rowOff>29496</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10475595" y="8775217"/>
          <a:ext cx="1270" cy="13698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33323</xdr:rowOff>
    </xdr:from>
    <xdr:ext cx="378565" cy="259045"/>
    <xdr:sp macro="" textlink="">
      <xdr:nvSpPr>
        <xdr:cNvPr id="344" name="農林水産業費最小値テキスト">
          <a:extLst>
            <a:ext uri="{FF2B5EF4-FFF2-40B4-BE49-F238E27FC236}">
              <a16:creationId xmlns:a16="http://schemas.microsoft.com/office/drawing/2014/main" id="{00000000-0008-0000-0700-000058010000}"/>
            </a:ext>
          </a:extLst>
        </xdr:cNvPr>
        <xdr:cNvSpPr txBox="1"/>
      </xdr:nvSpPr>
      <xdr:spPr>
        <a:xfrm>
          <a:off x="10528300" y="101488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29496</xdr:rowOff>
    </xdr:from>
    <xdr:to>
      <xdr:col>55</xdr:col>
      <xdr:colOff>88900</xdr:colOff>
      <xdr:row>59</xdr:row>
      <xdr:rowOff>29496</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10145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149394</xdr:rowOff>
    </xdr:from>
    <xdr:ext cx="534377" cy="259045"/>
    <xdr:sp macro="" textlink="">
      <xdr:nvSpPr>
        <xdr:cNvPr id="346" name="農林水産業費最大値テキスト">
          <a:extLst>
            <a:ext uri="{FF2B5EF4-FFF2-40B4-BE49-F238E27FC236}">
              <a16:creationId xmlns:a16="http://schemas.microsoft.com/office/drawing/2014/main" id="{00000000-0008-0000-0700-00005A010000}"/>
            </a:ext>
          </a:extLst>
        </xdr:cNvPr>
        <xdr:cNvSpPr txBox="1"/>
      </xdr:nvSpPr>
      <xdr:spPr>
        <a:xfrm>
          <a:off x="10528300" y="8550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72,692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31267</xdr:rowOff>
    </xdr:from>
    <xdr:to>
      <xdr:col>55</xdr:col>
      <xdr:colOff>88900</xdr:colOff>
      <xdr:row>51</xdr:row>
      <xdr:rowOff>31267</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10388600" y="8775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151073</xdr:rowOff>
    </xdr:from>
    <xdr:to>
      <xdr:col>55</xdr:col>
      <xdr:colOff>0</xdr:colOff>
      <xdr:row>58</xdr:row>
      <xdr:rowOff>152940</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9639300" y="10095173"/>
          <a:ext cx="838200" cy="1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169346</xdr:rowOff>
    </xdr:from>
    <xdr:ext cx="469744" cy="259045"/>
    <xdr:sp macro="" textlink="">
      <xdr:nvSpPr>
        <xdr:cNvPr id="349" name="農林水産業費平均値テキスト">
          <a:extLst>
            <a:ext uri="{FF2B5EF4-FFF2-40B4-BE49-F238E27FC236}">
              <a16:creationId xmlns:a16="http://schemas.microsoft.com/office/drawing/2014/main" id="{00000000-0008-0000-0700-00005D010000}"/>
            </a:ext>
          </a:extLst>
        </xdr:cNvPr>
        <xdr:cNvSpPr txBox="1"/>
      </xdr:nvSpPr>
      <xdr:spPr>
        <a:xfrm>
          <a:off x="10528300" y="977054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146469</xdr:rowOff>
    </xdr:from>
    <xdr:to>
      <xdr:col>55</xdr:col>
      <xdr:colOff>50800</xdr:colOff>
      <xdr:row>58</xdr:row>
      <xdr:rowOff>76619</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10426700" y="9919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152940</xdr:rowOff>
    </xdr:from>
    <xdr:to>
      <xdr:col>50</xdr:col>
      <xdr:colOff>114300</xdr:colOff>
      <xdr:row>58</xdr:row>
      <xdr:rowOff>159303</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flipV="1">
          <a:off x="8750300" y="10097040"/>
          <a:ext cx="889000" cy="6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125552</xdr:rowOff>
    </xdr:from>
    <xdr:to>
      <xdr:col>50</xdr:col>
      <xdr:colOff>165100</xdr:colOff>
      <xdr:row>58</xdr:row>
      <xdr:rowOff>55702</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9588500" y="9898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72229</xdr:rowOff>
    </xdr:from>
    <xdr:ext cx="534377"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9372111" y="9673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157988</xdr:rowOff>
    </xdr:from>
    <xdr:to>
      <xdr:col>45</xdr:col>
      <xdr:colOff>177800</xdr:colOff>
      <xdr:row>58</xdr:row>
      <xdr:rowOff>159303</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a:off x="7861300" y="10102088"/>
          <a:ext cx="889000" cy="1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152241</xdr:rowOff>
    </xdr:from>
    <xdr:to>
      <xdr:col>46</xdr:col>
      <xdr:colOff>38100</xdr:colOff>
      <xdr:row>58</xdr:row>
      <xdr:rowOff>82391</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8699500" y="9924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56</xdr:row>
      <xdr:rowOff>98918</xdr:rowOff>
    </xdr:from>
    <xdr:ext cx="469744"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8515428" y="9700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157988</xdr:rowOff>
    </xdr:from>
    <xdr:to>
      <xdr:col>41</xdr:col>
      <xdr:colOff>50800</xdr:colOff>
      <xdr:row>58</xdr:row>
      <xdr:rowOff>163360</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flipV="1">
          <a:off x="6972300" y="10102088"/>
          <a:ext cx="889000" cy="5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154660</xdr:rowOff>
    </xdr:from>
    <xdr:to>
      <xdr:col>41</xdr:col>
      <xdr:colOff>101600</xdr:colOff>
      <xdr:row>58</xdr:row>
      <xdr:rowOff>84810</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7810500" y="9927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56</xdr:row>
      <xdr:rowOff>101337</xdr:rowOff>
    </xdr:from>
    <xdr:ext cx="469744"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7626428" y="9702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134372</xdr:rowOff>
    </xdr:from>
    <xdr:to>
      <xdr:col>36</xdr:col>
      <xdr:colOff>165100</xdr:colOff>
      <xdr:row>58</xdr:row>
      <xdr:rowOff>64522</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6921500" y="9907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81049</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05111" y="9682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100273</xdr:rowOff>
    </xdr:from>
    <xdr:to>
      <xdr:col>55</xdr:col>
      <xdr:colOff>50800</xdr:colOff>
      <xdr:row>59</xdr:row>
      <xdr:rowOff>30423</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10426700" y="10044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15200</xdr:rowOff>
    </xdr:from>
    <xdr:ext cx="469744" cy="259045"/>
    <xdr:sp macro="" textlink="">
      <xdr:nvSpPr>
        <xdr:cNvPr id="368" name="農林水産業費該当値テキスト">
          <a:extLst>
            <a:ext uri="{FF2B5EF4-FFF2-40B4-BE49-F238E27FC236}">
              <a16:creationId xmlns:a16="http://schemas.microsoft.com/office/drawing/2014/main" id="{00000000-0008-0000-0700-000070010000}"/>
            </a:ext>
          </a:extLst>
        </xdr:cNvPr>
        <xdr:cNvSpPr txBox="1"/>
      </xdr:nvSpPr>
      <xdr:spPr>
        <a:xfrm>
          <a:off x="10528300" y="99593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102140</xdr:rowOff>
    </xdr:from>
    <xdr:to>
      <xdr:col>50</xdr:col>
      <xdr:colOff>165100</xdr:colOff>
      <xdr:row>59</xdr:row>
      <xdr:rowOff>32290</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9588500" y="1004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59</xdr:row>
      <xdr:rowOff>23417</xdr:rowOff>
    </xdr:from>
    <xdr:ext cx="469744"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9404428" y="1013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108503</xdr:rowOff>
    </xdr:from>
    <xdr:to>
      <xdr:col>46</xdr:col>
      <xdr:colOff>38100</xdr:colOff>
      <xdr:row>59</xdr:row>
      <xdr:rowOff>38653</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8699500" y="10052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59</xdr:row>
      <xdr:rowOff>29780</xdr:rowOff>
    </xdr:from>
    <xdr:ext cx="469744"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8515428" y="101453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107188</xdr:rowOff>
    </xdr:from>
    <xdr:to>
      <xdr:col>41</xdr:col>
      <xdr:colOff>101600</xdr:colOff>
      <xdr:row>59</xdr:row>
      <xdr:rowOff>37338</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7810500" y="10051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59</xdr:row>
      <xdr:rowOff>28465</xdr:rowOff>
    </xdr:from>
    <xdr:ext cx="469744"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7626428" y="10144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112560</xdr:rowOff>
    </xdr:from>
    <xdr:to>
      <xdr:col>36</xdr:col>
      <xdr:colOff>165100</xdr:colOff>
      <xdr:row>59</xdr:row>
      <xdr:rowOff>42710</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6921500" y="10056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59</xdr:row>
      <xdr:rowOff>33837</xdr:rowOff>
    </xdr:from>
    <xdr:ext cx="469744"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737428" y="10149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167875</xdr:rowOff>
    </xdr:from>
    <xdr:to>
      <xdr:col>54</xdr:col>
      <xdr:colOff>189865</xdr:colOff>
      <xdr:row>79</xdr:row>
      <xdr:rowOff>38906</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169375"/>
          <a:ext cx="1270" cy="14140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42733</xdr:rowOff>
    </xdr:from>
    <xdr:ext cx="378565" cy="25904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5872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38906</xdr:rowOff>
    </xdr:from>
    <xdr:to>
      <xdr:col>55</xdr:col>
      <xdr:colOff>88900</xdr:colOff>
      <xdr:row>79</xdr:row>
      <xdr:rowOff>38906</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583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114552</xdr:rowOff>
    </xdr:from>
    <xdr:ext cx="534377" cy="25904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1944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74,521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167875</xdr:rowOff>
    </xdr:from>
    <xdr:to>
      <xdr:col>55</xdr:col>
      <xdr:colOff>88900</xdr:colOff>
      <xdr:row>70</xdr:row>
      <xdr:rowOff>167875</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169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105315</xdr:rowOff>
    </xdr:from>
    <xdr:to>
      <xdr:col>55</xdr:col>
      <xdr:colOff>0</xdr:colOff>
      <xdr:row>78</xdr:row>
      <xdr:rowOff>145453</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flipV="1">
          <a:off x="9639300" y="13478415"/>
          <a:ext cx="838200" cy="40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50588</xdr:rowOff>
    </xdr:from>
    <xdr:ext cx="469744" cy="25904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32522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27711</xdr:rowOff>
    </xdr:from>
    <xdr:to>
      <xdr:col>55</xdr:col>
      <xdr:colOff>50800</xdr:colOff>
      <xdr:row>78</xdr:row>
      <xdr:rowOff>129311</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400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145035</xdr:rowOff>
    </xdr:from>
    <xdr:to>
      <xdr:col>50</xdr:col>
      <xdr:colOff>114300</xdr:colOff>
      <xdr:row>78</xdr:row>
      <xdr:rowOff>145453</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8750300" y="13518135"/>
          <a:ext cx="889000" cy="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22320</xdr:rowOff>
    </xdr:from>
    <xdr:to>
      <xdr:col>50</xdr:col>
      <xdr:colOff>165100</xdr:colOff>
      <xdr:row>78</xdr:row>
      <xdr:rowOff>123920</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395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76</xdr:row>
      <xdr:rowOff>140447</xdr:rowOff>
    </xdr:from>
    <xdr:ext cx="469744"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404428" y="13170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145035</xdr:rowOff>
    </xdr:from>
    <xdr:to>
      <xdr:col>45</xdr:col>
      <xdr:colOff>177800</xdr:colOff>
      <xdr:row>78</xdr:row>
      <xdr:rowOff>157759</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7861300" y="13518135"/>
          <a:ext cx="889000" cy="12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158547</xdr:rowOff>
    </xdr:from>
    <xdr:to>
      <xdr:col>46</xdr:col>
      <xdr:colOff>38100</xdr:colOff>
      <xdr:row>78</xdr:row>
      <xdr:rowOff>88697</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360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76</xdr:row>
      <xdr:rowOff>105224</xdr:rowOff>
    </xdr:from>
    <xdr:ext cx="469744"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515428" y="131354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98589</xdr:rowOff>
    </xdr:from>
    <xdr:to>
      <xdr:col>41</xdr:col>
      <xdr:colOff>50800</xdr:colOff>
      <xdr:row>78</xdr:row>
      <xdr:rowOff>157759</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a:off x="6972300" y="13471689"/>
          <a:ext cx="889000" cy="59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168511</xdr:rowOff>
    </xdr:from>
    <xdr:to>
      <xdr:col>41</xdr:col>
      <xdr:colOff>101600</xdr:colOff>
      <xdr:row>78</xdr:row>
      <xdr:rowOff>98661</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370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76</xdr:row>
      <xdr:rowOff>115188</xdr:rowOff>
    </xdr:from>
    <xdr:ext cx="469744"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626428" y="13145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123780</xdr:rowOff>
    </xdr:from>
    <xdr:to>
      <xdr:col>36</xdr:col>
      <xdr:colOff>165100</xdr:colOff>
      <xdr:row>78</xdr:row>
      <xdr:rowOff>53930</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325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70457</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05111" y="13100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54515</xdr:rowOff>
    </xdr:from>
    <xdr:to>
      <xdr:col>55</xdr:col>
      <xdr:colOff>50800</xdr:colOff>
      <xdr:row>78</xdr:row>
      <xdr:rowOff>156115</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42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6139</xdr:rowOff>
    </xdr:from>
    <xdr:ext cx="469744" cy="25904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379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94653</xdr:rowOff>
    </xdr:from>
    <xdr:to>
      <xdr:col>50</xdr:col>
      <xdr:colOff>165100</xdr:colOff>
      <xdr:row>79</xdr:row>
      <xdr:rowOff>24803</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3467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15930</xdr:rowOff>
    </xdr:from>
    <xdr:ext cx="469744"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404428" y="135604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94235</xdr:rowOff>
    </xdr:from>
    <xdr:to>
      <xdr:col>46</xdr:col>
      <xdr:colOff>38100</xdr:colOff>
      <xdr:row>79</xdr:row>
      <xdr:rowOff>24385</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3467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15512</xdr:rowOff>
    </xdr:from>
    <xdr:ext cx="469744"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515428" y="13560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106959</xdr:rowOff>
    </xdr:from>
    <xdr:to>
      <xdr:col>41</xdr:col>
      <xdr:colOff>101600</xdr:colOff>
      <xdr:row>79</xdr:row>
      <xdr:rowOff>37109</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480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28236</xdr:rowOff>
    </xdr:from>
    <xdr:ext cx="469744"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626428" y="135727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47789</xdr:rowOff>
    </xdr:from>
    <xdr:to>
      <xdr:col>36</xdr:col>
      <xdr:colOff>165100</xdr:colOff>
      <xdr:row>78</xdr:row>
      <xdr:rowOff>149389</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3420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140516</xdr:rowOff>
    </xdr:from>
    <xdr:ext cx="469744"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737428" y="13513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6" name="土木費グラフ枠">
          <a:extLst>
            <a:ext uri="{FF2B5EF4-FFF2-40B4-BE49-F238E27FC236}">
              <a16:creationId xmlns:a16="http://schemas.microsoft.com/office/drawing/2014/main" id="{00000000-0008-0000-0700-0000C8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53454</xdr:rowOff>
    </xdr:from>
    <xdr:to>
      <xdr:col>54</xdr:col>
      <xdr:colOff>189865</xdr:colOff>
      <xdr:row>97</xdr:row>
      <xdr:rowOff>163601</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10475595" y="15483954"/>
          <a:ext cx="1270" cy="13102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167428</xdr:rowOff>
    </xdr:from>
    <xdr:ext cx="534377" cy="259045"/>
    <xdr:sp macro="" textlink="">
      <xdr:nvSpPr>
        <xdr:cNvPr id="458" name="土木費最小値テキスト">
          <a:extLst>
            <a:ext uri="{FF2B5EF4-FFF2-40B4-BE49-F238E27FC236}">
              <a16:creationId xmlns:a16="http://schemas.microsoft.com/office/drawing/2014/main" id="{00000000-0008-0000-0700-0000CA010000}"/>
            </a:ext>
          </a:extLst>
        </xdr:cNvPr>
        <xdr:cNvSpPr txBox="1"/>
      </xdr:nvSpPr>
      <xdr:spPr>
        <a:xfrm>
          <a:off x="10528300" y="16798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163601</xdr:rowOff>
    </xdr:from>
    <xdr:to>
      <xdr:col>55</xdr:col>
      <xdr:colOff>88900</xdr:colOff>
      <xdr:row>97</xdr:row>
      <xdr:rowOff>163601</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67942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131</xdr:rowOff>
    </xdr:from>
    <xdr:ext cx="599010" cy="259045"/>
    <xdr:sp macro="" textlink="">
      <xdr:nvSpPr>
        <xdr:cNvPr id="460" name="土木費最大値テキスト">
          <a:extLst>
            <a:ext uri="{FF2B5EF4-FFF2-40B4-BE49-F238E27FC236}">
              <a16:creationId xmlns:a16="http://schemas.microsoft.com/office/drawing/2014/main" id="{00000000-0008-0000-0700-0000CC010000}"/>
            </a:ext>
          </a:extLst>
        </xdr:cNvPr>
        <xdr:cNvSpPr txBox="1"/>
      </xdr:nvSpPr>
      <xdr:spPr>
        <a:xfrm>
          <a:off x="10528300" y="152591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120,791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53454</xdr:rowOff>
    </xdr:from>
    <xdr:to>
      <xdr:col>55</xdr:col>
      <xdr:colOff>88900</xdr:colOff>
      <xdr:row>90</xdr:row>
      <xdr:rowOff>53454</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5483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21552</xdr:rowOff>
    </xdr:from>
    <xdr:to>
      <xdr:col>55</xdr:col>
      <xdr:colOff>0</xdr:colOff>
      <xdr:row>95</xdr:row>
      <xdr:rowOff>114097</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flipV="1">
          <a:off x="9639300" y="16309302"/>
          <a:ext cx="838200" cy="92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117251</xdr:rowOff>
    </xdr:from>
    <xdr:ext cx="534377" cy="259045"/>
    <xdr:sp macro="" textlink="">
      <xdr:nvSpPr>
        <xdr:cNvPr id="463" name="土木費平均値テキスト">
          <a:extLst>
            <a:ext uri="{FF2B5EF4-FFF2-40B4-BE49-F238E27FC236}">
              <a16:creationId xmlns:a16="http://schemas.microsoft.com/office/drawing/2014/main" id="{00000000-0008-0000-0700-0000CF010000}"/>
            </a:ext>
          </a:extLst>
        </xdr:cNvPr>
        <xdr:cNvSpPr txBox="1"/>
      </xdr:nvSpPr>
      <xdr:spPr>
        <a:xfrm>
          <a:off x="10528300" y="164050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138824</xdr:rowOff>
    </xdr:from>
    <xdr:to>
      <xdr:col>55</xdr:col>
      <xdr:colOff>50800</xdr:colOff>
      <xdr:row>96</xdr:row>
      <xdr:rowOff>68974</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10426700" y="16426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114097</xdr:rowOff>
    </xdr:from>
    <xdr:to>
      <xdr:col>50</xdr:col>
      <xdr:colOff>114300</xdr:colOff>
      <xdr:row>95</xdr:row>
      <xdr:rowOff>164249</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flipV="1">
          <a:off x="8750300" y="16401847"/>
          <a:ext cx="889000" cy="50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140779</xdr:rowOff>
    </xdr:from>
    <xdr:to>
      <xdr:col>50</xdr:col>
      <xdr:colOff>165100</xdr:colOff>
      <xdr:row>96</xdr:row>
      <xdr:rowOff>70929</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9588500" y="16428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62056</xdr:rowOff>
    </xdr:from>
    <xdr:ext cx="534377"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9372111" y="16521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39827</xdr:rowOff>
    </xdr:from>
    <xdr:to>
      <xdr:col>45</xdr:col>
      <xdr:colOff>177800</xdr:colOff>
      <xdr:row>95</xdr:row>
      <xdr:rowOff>164249</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7861300" y="16156127"/>
          <a:ext cx="889000" cy="295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140336</xdr:rowOff>
    </xdr:from>
    <xdr:to>
      <xdr:col>46</xdr:col>
      <xdr:colOff>38100</xdr:colOff>
      <xdr:row>96</xdr:row>
      <xdr:rowOff>70486</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8699500" y="1642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61613</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8483111" y="16520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39827</xdr:rowOff>
    </xdr:from>
    <xdr:to>
      <xdr:col>41</xdr:col>
      <xdr:colOff>50800</xdr:colOff>
      <xdr:row>95</xdr:row>
      <xdr:rowOff>96838</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flipV="1">
          <a:off x="6972300" y="16156127"/>
          <a:ext cx="889000" cy="228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164948</xdr:rowOff>
    </xdr:from>
    <xdr:to>
      <xdr:col>41</xdr:col>
      <xdr:colOff>101600</xdr:colOff>
      <xdr:row>96</xdr:row>
      <xdr:rowOff>95098</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7810500" y="16452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86225</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7594111" y="16545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927</xdr:rowOff>
    </xdr:from>
    <xdr:to>
      <xdr:col>36</xdr:col>
      <xdr:colOff>165100</xdr:colOff>
      <xdr:row>96</xdr:row>
      <xdr:rowOff>102527</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6921500" y="16460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93654</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705111" y="16552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142202</xdr:rowOff>
    </xdr:from>
    <xdr:to>
      <xdr:col>55</xdr:col>
      <xdr:colOff>50800</xdr:colOff>
      <xdr:row>95</xdr:row>
      <xdr:rowOff>72352</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10426700" y="16258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93</xdr:row>
      <xdr:rowOff>165079</xdr:rowOff>
    </xdr:from>
    <xdr:ext cx="534377" cy="259045"/>
    <xdr:sp macro="" textlink="">
      <xdr:nvSpPr>
        <xdr:cNvPr id="482" name="土木費該当値テキスト">
          <a:extLst>
            <a:ext uri="{FF2B5EF4-FFF2-40B4-BE49-F238E27FC236}">
              <a16:creationId xmlns:a16="http://schemas.microsoft.com/office/drawing/2014/main" id="{00000000-0008-0000-0700-0000E2010000}"/>
            </a:ext>
          </a:extLst>
        </xdr:cNvPr>
        <xdr:cNvSpPr txBox="1"/>
      </xdr:nvSpPr>
      <xdr:spPr>
        <a:xfrm>
          <a:off x="10528300" y="16109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63297</xdr:rowOff>
    </xdr:from>
    <xdr:to>
      <xdr:col>50</xdr:col>
      <xdr:colOff>165100</xdr:colOff>
      <xdr:row>95</xdr:row>
      <xdr:rowOff>164897</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9588500" y="16351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9974</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372111" y="16126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113449</xdr:rowOff>
    </xdr:from>
    <xdr:to>
      <xdr:col>46</xdr:col>
      <xdr:colOff>38100</xdr:colOff>
      <xdr:row>96</xdr:row>
      <xdr:rowOff>43599</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8699500" y="16401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60126</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8483111" y="16176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93</xdr:row>
      <xdr:rowOff>160477</xdr:rowOff>
    </xdr:from>
    <xdr:to>
      <xdr:col>41</xdr:col>
      <xdr:colOff>101600</xdr:colOff>
      <xdr:row>94</xdr:row>
      <xdr:rowOff>90627</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7810500" y="16105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92</xdr:row>
      <xdr:rowOff>107154</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7594111" y="15880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46038</xdr:rowOff>
    </xdr:from>
    <xdr:to>
      <xdr:col>36</xdr:col>
      <xdr:colOff>165100</xdr:colOff>
      <xdr:row>95</xdr:row>
      <xdr:rowOff>147638</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6921500" y="16333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164165</xdr:rowOff>
    </xdr:from>
    <xdr:ext cx="534377"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6705111" y="16109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128105</xdr:rowOff>
    </xdr:from>
    <xdr:ext cx="53129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914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6" name="消防費グラフ枠">
          <a:extLst>
            <a:ext uri="{FF2B5EF4-FFF2-40B4-BE49-F238E27FC236}">
              <a16:creationId xmlns:a16="http://schemas.microsoft.com/office/drawing/2014/main" id="{00000000-0008-0000-0700-000004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27131</xdr:rowOff>
    </xdr:from>
    <xdr:to>
      <xdr:col>85</xdr:col>
      <xdr:colOff>126364</xdr:colOff>
      <xdr:row>39</xdr:row>
      <xdr:rowOff>58482</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6317595" y="5342081"/>
          <a:ext cx="1269" cy="14029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62309</xdr:rowOff>
    </xdr:from>
    <xdr:ext cx="534377" cy="259045"/>
    <xdr:sp macro="" textlink="">
      <xdr:nvSpPr>
        <xdr:cNvPr id="518" name="消防費最小値テキスト">
          <a:extLst>
            <a:ext uri="{FF2B5EF4-FFF2-40B4-BE49-F238E27FC236}">
              <a16:creationId xmlns:a16="http://schemas.microsoft.com/office/drawing/2014/main" id="{00000000-0008-0000-0700-000006020000}"/>
            </a:ext>
          </a:extLst>
        </xdr:cNvPr>
        <xdr:cNvSpPr txBox="1"/>
      </xdr:nvSpPr>
      <xdr:spPr>
        <a:xfrm>
          <a:off x="16370300" y="6748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58482</xdr:rowOff>
    </xdr:from>
    <xdr:to>
      <xdr:col>86</xdr:col>
      <xdr:colOff>25400</xdr:colOff>
      <xdr:row>39</xdr:row>
      <xdr:rowOff>58482</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6230600" y="6745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145258</xdr:rowOff>
    </xdr:from>
    <xdr:ext cx="534377" cy="259045"/>
    <xdr:sp macro="" textlink="">
      <xdr:nvSpPr>
        <xdr:cNvPr id="520" name="消防費最大値テキスト">
          <a:extLst>
            <a:ext uri="{FF2B5EF4-FFF2-40B4-BE49-F238E27FC236}">
              <a16:creationId xmlns:a16="http://schemas.microsoft.com/office/drawing/2014/main" id="{00000000-0008-0000-0700-000008020000}"/>
            </a:ext>
          </a:extLst>
        </xdr:cNvPr>
        <xdr:cNvSpPr txBox="1"/>
      </xdr:nvSpPr>
      <xdr:spPr>
        <a:xfrm>
          <a:off x="16370300" y="5117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54,197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27131</xdr:rowOff>
    </xdr:from>
    <xdr:to>
      <xdr:col>86</xdr:col>
      <xdr:colOff>25400</xdr:colOff>
      <xdr:row>31</xdr:row>
      <xdr:rowOff>27131</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5342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89865</xdr:rowOff>
    </xdr:from>
    <xdr:to>
      <xdr:col>85</xdr:col>
      <xdr:colOff>127000</xdr:colOff>
      <xdr:row>38</xdr:row>
      <xdr:rowOff>74092</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5481300" y="6433515"/>
          <a:ext cx="838200" cy="155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98057</xdr:rowOff>
    </xdr:from>
    <xdr:ext cx="534377" cy="259045"/>
    <xdr:sp macro="" textlink="">
      <xdr:nvSpPr>
        <xdr:cNvPr id="523" name="消防費平均値テキスト">
          <a:extLst>
            <a:ext uri="{FF2B5EF4-FFF2-40B4-BE49-F238E27FC236}">
              <a16:creationId xmlns:a16="http://schemas.microsoft.com/office/drawing/2014/main" id="{00000000-0008-0000-0700-00000B020000}"/>
            </a:ext>
          </a:extLst>
        </xdr:cNvPr>
        <xdr:cNvSpPr txBox="1"/>
      </xdr:nvSpPr>
      <xdr:spPr>
        <a:xfrm>
          <a:off x="16370300" y="64417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119630</xdr:rowOff>
    </xdr:from>
    <xdr:to>
      <xdr:col>85</xdr:col>
      <xdr:colOff>177800</xdr:colOff>
      <xdr:row>38</xdr:row>
      <xdr:rowOff>49780</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6268700" y="6463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31605</xdr:rowOff>
    </xdr:from>
    <xdr:to>
      <xdr:col>81</xdr:col>
      <xdr:colOff>50800</xdr:colOff>
      <xdr:row>38</xdr:row>
      <xdr:rowOff>74092</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4592300" y="6546705"/>
          <a:ext cx="889000" cy="42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168159</xdr:rowOff>
    </xdr:from>
    <xdr:to>
      <xdr:col>81</xdr:col>
      <xdr:colOff>101600</xdr:colOff>
      <xdr:row>38</xdr:row>
      <xdr:rowOff>98309</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5430500" y="6511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114836</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5214111" y="6287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31605</xdr:rowOff>
    </xdr:from>
    <xdr:to>
      <xdr:col>76</xdr:col>
      <xdr:colOff>114300</xdr:colOff>
      <xdr:row>38</xdr:row>
      <xdr:rowOff>61878</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flipV="1">
          <a:off x="13703300" y="6546705"/>
          <a:ext cx="889000" cy="30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4677</xdr:rowOff>
    </xdr:from>
    <xdr:to>
      <xdr:col>76</xdr:col>
      <xdr:colOff>165100</xdr:colOff>
      <xdr:row>38</xdr:row>
      <xdr:rowOff>106277</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4541500" y="6519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97404</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325111" y="6612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61878</xdr:rowOff>
    </xdr:from>
    <xdr:to>
      <xdr:col>71</xdr:col>
      <xdr:colOff>177800</xdr:colOff>
      <xdr:row>38</xdr:row>
      <xdr:rowOff>125919</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flipV="1">
          <a:off x="12814300" y="6576978"/>
          <a:ext cx="889000" cy="64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162052</xdr:rowOff>
    </xdr:from>
    <xdr:to>
      <xdr:col>72</xdr:col>
      <xdr:colOff>38100</xdr:colOff>
      <xdr:row>38</xdr:row>
      <xdr:rowOff>92202</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3652500" y="6505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108729</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3436111" y="6280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134261</xdr:rowOff>
    </xdr:from>
    <xdr:to>
      <xdr:col>67</xdr:col>
      <xdr:colOff>101600</xdr:colOff>
      <xdr:row>38</xdr:row>
      <xdr:rowOff>64411</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2763500" y="6477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80938</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547111" y="6253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39065</xdr:rowOff>
    </xdr:from>
    <xdr:to>
      <xdr:col>85</xdr:col>
      <xdr:colOff>177800</xdr:colOff>
      <xdr:row>37</xdr:row>
      <xdr:rowOff>140665</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6268700" y="6382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61942</xdr:rowOff>
    </xdr:from>
    <xdr:ext cx="534377" cy="259045"/>
    <xdr:sp macro="" textlink="">
      <xdr:nvSpPr>
        <xdr:cNvPr id="542" name="消防費該当値テキスト">
          <a:extLst>
            <a:ext uri="{FF2B5EF4-FFF2-40B4-BE49-F238E27FC236}">
              <a16:creationId xmlns:a16="http://schemas.microsoft.com/office/drawing/2014/main" id="{00000000-0008-0000-0700-00001E020000}"/>
            </a:ext>
          </a:extLst>
        </xdr:cNvPr>
        <xdr:cNvSpPr txBox="1"/>
      </xdr:nvSpPr>
      <xdr:spPr>
        <a:xfrm>
          <a:off x="16370300" y="6234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23292</xdr:rowOff>
    </xdr:from>
    <xdr:to>
      <xdr:col>81</xdr:col>
      <xdr:colOff>101600</xdr:colOff>
      <xdr:row>38</xdr:row>
      <xdr:rowOff>124892</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5430500" y="6538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116019</xdr:rowOff>
    </xdr:from>
    <xdr:ext cx="534377"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5214111" y="6631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152255</xdr:rowOff>
    </xdr:from>
    <xdr:to>
      <xdr:col>76</xdr:col>
      <xdr:colOff>165100</xdr:colOff>
      <xdr:row>38</xdr:row>
      <xdr:rowOff>82405</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4541500" y="6495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98932</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4325111" y="6271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11078</xdr:rowOff>
    </xdr:from>
    <xdr:to>
      <xdr:col>72</xdr:col>
      <xdr:colOff>38100</xdr:colOff>
      <xdr:row>38</xdr:row>
      <xdr:rowOff>112678</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3652500" y="6526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103805</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3436111" y="66189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75119</xdr:rowOff>
    </xdr:from>
    <xdr:to>
      <xdr:col>67</xdr:col>
      <xdr:colOff>101600</xdr:colOff>
      <xdr:row>39</xdr:row>
      <xdr:rowOff>5269</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2763500" y="6590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167846</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2547111" y="6682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79,503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教育費グラフ枠">
          <a:extLst>
            <a:ext uri="{FF2B5EF4-FFF2-40B4-BE49-F238E27FC236}">
              <a16:creationId xmlns:a16="http://schemas.microsoft.com/office/drawing/2014/main" id="{00000000-0008-0000-07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52</xdr:row>
      <xdr:rowOff>7606</xdr:rowOff>
    </xdr:from>
    <xdr:to>
      <xdr:col>85</xdr:col>
      <xdr:colOff>126364</xdr:colOff>
      <xdr:row>58</xdr:row>
      <xdr:rowOff>4529</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flipV="1">
          <a:off x="16317595" y="8923006"/>
          <a:ext cx="1269" cy="10256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8356</xdr:rowOff>
    </xdr:from>
    <xdr:ext cx="534377" cy="259045"/>
    <xdr:sp macro="" textlink="">
      <xdr:nvSpPr>
        <xdr:cNvPr id="573" name="教育費最小値テキスト">
          <a:extLst>
            <a:ext uri="{FF2B5EF4-FFF2-40B4-BE49-F238E27FC236}">
              <a16:creationId xmlns:a16="http://schemas.microsoft.com/office/drawing/2014/main" id="{00000000-0008-0000-0700-00003D020000}"/>
            </a:ext>
          </a:extLst>
        </xdr:cNvPr>
        <xdr:cNvSpPr txBox="1"/>
      </xdr:nvSpPr>
      <xdr:spPr>
        <a:xfrm>
          <a:off x="16370300" y="9952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29,565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4529</xdr:rowOff>
    </xdr:from>
    <xdr:to>
      <xdr:col>86</xdr:col>
      <xdr:colOff>25400</xdr:colOff>
      <xdr:row>58</xdr:row>
      <xdr:rowOff>4529</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6230600" y="9948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125733</xdr:rowOff>
    </xdr:from>
    <xdr:ext cx="599010" cy="259045"/>
    <xdr:sp macro="" textlink="">
      <xdr:nvSpPr>
        <xdr:cNvPr id="575" name="教育費最大値テキスト">
          <a:extLst>
            <a:ext uri="{FF2B5EF4-FFF2-40B4-BE49-F238E27FC236}">
              <a16:creationId xmlns:a16="http://schemas.microsoft.com/office/drawing/2014/main" id="{00000000-0008-0000-0700-00003F020000}"/>
            </a:ext>
          </a:extLst>
        </xdr:cNvPr>
        <xdr:cNvSpPr txBox="1"/>
      </xdr:nvSpPr>
      <xdr:spPr>
        <a:xfrm>
          <a:off x="16370300" y="86982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253,892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52</xdr:row>
      <xdr:rowOff>7606</xdr:rowOff>
    </xdr:from>
    <xdr:to>
      <xdr:col>86</xdr:col>
      <xdr:colOff>25400</xdr:colOff>
      <xdr:row>52</xdr:row>
      <xdr:rowOff>7606</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6230600" y="8923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121764</xdr:rowOff>
    </xdr:from>
    <xdr:to>
      <xdr:col>85</xdr:col>
      <xdr:colOff>127000</xdr:colOff>
      <xdr:row>57</xdr:row>
      <xdr:rowOff>134972</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5481300" y="9894414"/>
          <a:ext cx="838200" cy="13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8267</xdr:rowOff>
    </xdr:from>
    <xdr:ext cx="534377" cy="259045"/>
    <xdr:sp macro="" textlink="">
      <xdr:nvSpPr>
        <xdr:cNvPr id="578" name="教育費平均値テキスト">
          <a:extLst>
            <a:ext uri="{FF2B5EF4-FFF2-40B4-BE49-F238E27FC236}">
              <a16:creationId xmlns:a16="http://schemas.microsoft.com/office/drawing/2014/main" id="{00000000-0008-0000-0700-000042020000}"/>
            </a:ext>
          </a:extLst>
        </xdr:cNvPr>
        <xdr:cNvSpPr txBox="1"/>
      </xdr:nvSpPr>
      <xdr:spPr>
        <a:xfrm>
          <a:off x="16370300" y="96094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156840</xdr:rowOff>
    </xdr:from>
    <xdr:to>
      <xdr:col>85</xdr:col>
      <xdr:colOff>177800</xdr:colOff>
      <xdr:row>57</xdr:row>
      <xdr:rowOff>86990</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6268700" y="9758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134972</xdr:rowOff>
    </xdr:from>
    <xdr:to>
      <xdr:col>81</xdr:col>
      <xdr:colOff>50800</xdr:colOff>
      <xdr:row>57</xdr:row>
      <xdr:rowOff>142814</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4592300" y="9907622"/>
          <a:ext cx="889000" cy="7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9169</xdr:rowOff>
    </xdr:from>
    <xdr:to>
      <xdr:col>81</xdr:col>
      <xdr:colOff>101600</xdr:colOff>
      <xdr:row>57</xdr:row>
      <xdr:rowOff>110769</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5430500" y="9781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127296</xdr:rowOff>
    </xdr:from>
    <xdr:ext cx="534377"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5214111" y="9557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142814</xdr:rowOff>
    </xdr:from>
    <xdr:to>
      <xdr:col>76</xdr:col>
      <xdr:colOff>114300</xdr:colOff>
      <xdr:row>57</xdr:row>
      <xdr:rowOff>162670</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3703300" y="9915464"/>
          <a:ext cx="889000" cy="19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30113</xdr:rowOff>
    </xdr:from>
    <xdr:to>
      <xdr:col>76</xdr:col>
      <xdr:colOff>165100</xdr:colOff>
      <xdr:row>57</xdr:row>
      <xdr:rowOff>131713</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4541500" y="9802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148240</xdr:rowOff>
    </xdr:from>
    <xdr:ext cx="534377"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4325111" y="9577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138511</xdr:rowOff>
    </xdr:from>
    <xdr:to>
      <xdr:col>71</xdr:col>
      <xdr:colOff>177800</xdr:colOff>
      <xdr:row>57</xdr:row>
      <xdr:rowOff>162670</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a:off x="12814300" y="9911161"/>
          <a:ext cx="889000" cy="24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33378</xdr:rowOff>
    </xdr:from>
    <xdr:to>
      <xdr:col>72</xdr:col>
      <xdr:colOff>38100</xdr:colOff>
      <xdr:row>57</xdr:row>
      <xdr:rowOff>134978</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3652500" y="9806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151505</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3436111" y="9581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1282</xdr:rowOff>
    </xdr:from>
    <xdr:to>
      <xdr:col>67</xdr:col>
      <xdr:colOff>101600</xdr:colOff>
      <xdr:row>57</xdr:row>
      <xdr:rowOff>102882</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2763500" y="9773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119409</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2547111" y="9549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70964</xdr:rowOff>
    </xdr:from>
    <xdr:to>
      <xdr:col>85</xdr:col>
      <xdr:colOff>177800</xdr:colOff>
      <xdr:row>58</xdr:row>
      <xdr:rowOff>1114</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6268700" y="9843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157341</xdr:rowOff>
    </xdr:from>
    <xdr:ext cx="534377" cy="259045"/>
    <xdr:sp macro="" textlink="">
      <xdr:nvSpPr>
        <xdr:cNvPr id="597" name="教育費該当値テキスト">
          <a:extLst>
            <a:ext uri="{FF2B5EF4-FFF2-40B4-BE49-F238E27FC236}">
              <a16:creationId xmlns:a16="http://schemas.microsoft.com/office/drawing/2014/main" id="{00000000-0008-0000-0700-000055020000}"/>
            </a:ext>
          </a:extLst>
        </xdr:cNvPr>
        <xdr:cNvSpPr txBox="1"/>
      </xdr:nvSpPr>
      <xdr:spPr>
        <a:xfrm>
          <a:off x="16370300" y="9758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84172</xdr:rowOff>
    </xdr:from>
    <xdr:to>
      <xdr:col>81</xdr:col>
      <xdr:colOff>101600</xdr:colOff>
      <xdr:row>58</xdr:row>
      <xdr:rowOff>14322</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5430500" y="9856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5449</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5214111" y="9949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92014</xdr:rowOff>
    </xdr:from>
    <xdr:to>
      <xdr:col>76</xdr:col>
      <xdr:colOff>165100</xdr:colOff>
      <xdr:row>58</xdr:row>
      <xdr:rowOff>22164</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4541500" y="9864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13291</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4325111" y="9957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111870</xdr:rowOff>
    </xdr:from>
    <xdr:to>
      <xdr:col>72</xdr:col>
      <xdr:colOff>38100</xdr:colOff>
      <xdr:row>58</xdr:row>
      <xdr:rowOff>42020</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3652500" y="988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33147</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3436111" y="9977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87711</xdr:rowOff>
    </xdr:from>
    <xdr:to>
      <xdr:col>67</xdr:col>
      <xdr:colOff>101600</xdr:colOff>
      <xdr:row>58</xdr:row>
      <xdr:rowOff>17861</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2763500" y="9860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8988</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2547111" y="9953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6" name="災害復旧費グラフ枠">
          <a:extLst>
            <a:ext uri="{FF2B5EF4-FFF2-40B4-BE49-F238E27FC236}">
              <a16:creationId xmlns:a16="http://schemas.microsoft.com/office/drawing/2014/main" id="{00000000-0008-0000-0700-000072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13559</xdr:rowOff>
    </xdr:from>
    <xdr:to>
      <xdr:col>85</xdr:col>
      <xdr:colOff>126364</xdr:colOff>
      <xdr:row>78</xdr:row>
      <xdr:rowOff>139700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flipV="1">
          <a:off x="16317595" y="12357959"/>
          <a:ext cx="1269" cy="1154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159283</xdr:rowOff>
    </xdr:from>
    <xdr:ext cx="249299" cy="259045"/>
    <xdr:sp macro="" textlink="">
      <xdr:nvSpPr>
        <xdr:cNvPr id="628" name="災害復旧費最小値テキスト">
          <a:extLst>
            <a:ext uri="{FF2B5EF4-FFF2-40B4-BE49-F238E27FC236}">
              <a16:creationId xmlns:a16="http://schemas.microsoft.com/office/drawing/2014/main" id="{00000000-0008-0000-0700-000074020000}"/>
            </a:ext>
          </a:extLst>
        </xdr:cNvPr>
        <xdr:cNvSpPr txBox="1"/>
      </xdr:nvSpPr>
      <xdr:spPr>
        <a:xfrm>
          <a:off x="16370300" y="1353238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131686</xdr:rowOff>
    </xdr:from>
    <xdr:ext cx="534377" cy="259045"/>
    <xdr:sp macro="" textlink="">
      <xdr:nvSpPr>
        <xdr:cNvPr id="630" name="災害復旧費最大値テキスト">
          <a:extLst>
            <a:ext uri="{FF2B5EF4-FFF2-40B4-BE49-F238E27FC236}">
              <a16:creationId xmlns:a16="http://schemas.microsoft.com/office/drawing/2014/main" id="{00000000-0008-0000-0700-000076020000}"/>
            </a:ext>
          </a:extLst>
        </xdr:cNvPr>
        <xdr:cNvSpPr txBox="1"/>
      </xdr:nvSpPr>
      <xdr:spPr>
        <a:xfrm>
          <a:off x="16370300" y="12133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50,518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72</xdr:row>
      <xdr:rowOff>13559</xdr:rowOff>
    </xdr:from>
    <xdr:to>
      <xdr:col>86</xdr:col>
      <xdr:colOff>25400</xdr:colOff>
      <xdr:row>72</xdr:row>
      <xdr:rowOff>13559</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6230600" y="123579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67348</xdr:rowOff>
    </xdr:from>
    <xdr:to>
      <xdr:col>85</xdr:col>
      <xdr:colOff>127000</xdr:colOff>
      <xdr:row>78</xdr:row>
      <xdr:rowOff>139700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flipV="1">
          <a:off x="15481300" y="13440448"/>
          <a:ext cx="838200" cy="72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32283</xdr:rowOff>
    </xdr:from>
    <xdr:ext cx="469744" cy="259045"/>
    <xdr:sp macro="" textlink="">
      <xdr:nvSpPr>
        <xdr:cNvPr id="633" name="災害復旧費平均値テキスト">
          <a:extLst>
            <a:ext uri="{FF2B5EF4-FFF2-40B4-BE49-F238E27FC236}">
              <a16:creationId xmlns:a16="http://schemas.microsoft.com/office/drawing/2014/main" id="{00000000-0008-0000-0700-000079020000}"/>
            </a:ext>
          </a:extLst>
        </xdr:cNvPr>
        <xdr:cNvSpPr txBox="1"/>
      </xdr:nvSpPr>
      <xdr:spPr>
        <a:xfrm>
          <a:off x="16370300" y="134053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53856</xdr:rowOff>
    </xdr:from>
    <xdr:to>
      <xdr:col>85</xdr:col>
      <xdr:colOff>177800</xdr:colOff>
      <xdr:row>78</xdr:row>
      <xdr:rowOff>155456</xdr:rowOff>
    </xdr:to>
    <xdr:sp macro="" textlink="">
      <xdr:nvSpPr>
        <xdr:cNvPr id="634" name="フローチャート: 判断 633">
          <a:extLst>
            <a:ext uri="{FF2B5EF4-FFF2-40B4-BE49-F238E27FC236}">
              <a16:creationId xmlns:a16="http://schemas.microsoft.com/office/drawing/2014/main" id="{00000000-0008-0000-0700-00007A020000}"/>
            </a:ext>
          </a:extLst>
        </xdr:cNvPr>
        <xdr:cNvSpPr/>
      </xdr:nvSpPr>
      <xdr:spPr>
        <a:xfrm>
          <a:off x="16268700" y="1342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139700</xdr:rowOff>
    </xdr:from>
    <xdr:to>
      <xdr:col>81</xdr:col>
      <xdr:colOff>50800</xdr:colOff>
      <xdr:row>78</xdr:row>
      <xdr:rowOff>139700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4592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64577</xdr:rowOff>
    </xdr:from>
    <xdr:to>
      <xdr:col>81</xdr:col>
      <xdr:colOff>101600</xdr:colOff>
      <xdr:row>78</xdr:row>
      <xdr:rowOff>166177</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5430500" y="13437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11254</xdr:rowOff>
    </xdr:from>
    <xdr:ext cx="469744"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5246428" y="132129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139700</xdr:rowOff>
    </xdr:from>
    <xdr:to>
      <xdr:col>76</xdr:col>
      <xdr:colOff>114300</xdr:colOff>
      <xdr:row>78</xdr:row>
      <xdr:rowOff>139700</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3703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48986</xdr:rowOff>
    </xdr:from>
    <xdr:to>
      <xdr:col>76</xdr:col>
      <xdr:colOff>165100</xdr:colOff>
      <xdr:row>78</xdr:row>
      <xdr:rowOff>150586</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4541500" y="13422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167113</xdr:rowOff>
    </xdr:from>
    <xdr:ext cx="469744"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4357428" y="13197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139700</xdr:rowOff>
    </xdr:from>
    <xdr:to>
      <xdr:col>71</xdr:col>
      <xdr:colOff>177800</xdr:colOff>
      <xdr:row>78</xdr:row>
      <xdr:rowOff>139700</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2814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38128</xdr:rowOff>
    </xdr:from>
    <xdr:to>
      <xdr:col>72</xdr:col>
      <xdr:colOff>38100</xdr:colOff>
      <xdr:row>78</xdr:row>
      <xdr:rowOff>139728</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3652500" y="1341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156255</xdr:rowOff>
    </xdr:from>
    <xdr:ext cx="469744"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3468428" y="13186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51090</xdr:rowOff>
    </xdr:from>
    <xdr:to>
      <xdr:col>67</xdr:col>
      <xdr:colOff>101600</xdr:colOff>
      <xdr:row>78</xdr:row>
      <xdr:rowOff>152690</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2763500" y="13424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169217</xdr:rowOff>
    </xdr:from>
    <xdr:ext cx="469744"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2579428" y="13199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16548</xdr:rowOff>
    </xdr:from>
    <xdr:to>
      <xdr:col>85</xdr:col>
      <xdr:colOff>177800</xdr:colOff>
      <xdr:row>78</xdr:row>
      <xdr:rowOff>118148</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6268700" y="13389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147375</xdr:rowOff>
    </xdr:from>
    <xdr:ext cx="469744" cy="259045"/>
    <xdr:sp macro="" textlink="">
      <xdr:nvSpPr>
        <xdr:cNvPr id="652" name="災害復旧費該当値テキスト">
          <a:extLst>
            <a:ext uri="{FF2B5EF4-FFF2-40B4-BE49-F238E27FC236}">
              <a16:creationId xmlns:a16="http://schemas.microsoft.com/office/drawing/2014/main" id="{00000000-0008-0000-0700-00008C020000}"/>
            </a:ext>
          </a:extLst>
        </xdr:cNvPr>
        <xdr:cNvSpPr txBox="1"/>
      </xdr:nvSpPr>
      <xdr:spPr>
        <a:xfrm>
          <a:off x="16370300" y="131775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88900</xdr:rowOff>
    </xdr:from>
    <xdr:to>
      <xdr:col>81</xdr:col>
      <xdr:colOff>101600</xdr:colOff>
      <xdr:row>79</xdr:row>
      <xdr:rowOff>19050</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10177</xdr:rowOff>
    </xdr:from>
    <xdr:ext cx="249299"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5356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88900</xdr:rowOff>
    </xdr:from>
    <xdr:to>
      <xdr:col>76</xdr:col>
      <xdr:colOff>165100</xdr:colOff>
      <xdr:row>79</xdr:row>
      <xdr:rowOff>19050</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10177</xdr:rowOff>
    </xdr:from>
    <xdr:ext cx="249299"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4467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88900</xdr:rowOff>
    </xdr:from>
    <xdr:to>
      <xdr:col>72</xdr:col>
      <xdr:colOff>38100</xdr:colOff>
      <xdr:row>79</xdr:row>
      <xdr:rowOff>19050</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10177</xdr:rowOff>
    </xdr:from>
    <xdr:ext cx="249299"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3578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88900</xdr:rowOff>
    </xdr:from>
    <xdr:to>
      <xdr:col>67</xdr:col>
      <xdr:colOff>101600</xdr:colOff>
      <xdr:row>79</xdr:row>
      <xdr:rowOff>19050</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2763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10177</xdr:rowOff>
    </xdr:from>
    <xdr:ext cx="249299"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689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3" name="公債費グラフ枠">
          <a:extLst>
            <a:ext uri="{FF2B5EF4-FFF2-40B4-BE49-F238E27FC236}">
              <a16:creationId xmlns:a16="http://schemas.microsoft.com/office/drawing/2014/main" id="{00000000-0008-0000-0700-0000A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65367</xdr:rowOff>
    </xdr:from>
    <xdr:to>
      <xdr:col>85</xdr:col>
      <xdr:colOff>126364</xdr:colOff>
      <xdr:row>98</xdr:row>
      <xdr:rowOff>147016</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flipV="1">
          <a:off x="16317595" y="15667317"/>
          <a:ext cx="1269" cy="12817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150843</xdr:rowOff>
    </xdr:from>
    <xdr:ext cx="469744" cy="259045"/>
    <xdr:sp macro="" textlink="">
      <xdr:nvSpPr>
        <xdr:cNvPr id="685" name="公債費最小値テキスト">
          <a:extLst>
            <a:ext uri="{FF2B5EF4-FFF2-40B4-BE49-F238E27FC236}">
              <a16:creationId xmlns:a16="http://schemas.microsoft.com/office/drawing/2014/main" id="{00000000-0008-0000-0700-0000AD020000}"/>
            </a:ext>
          </a:extLst>
        </xdr:cNvPr>
        <xdr:cNvSpPr txBox="1"/>
      </xdr:nvSpPr>
      <xdr:spPr>
        <a:xfrm>
          <a:off x="16370300" y="16952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147016</xdr:rowOff>
    </xdr:from>
    <xdr:to>
      <xdr:col>86</xdr:col>
      <xdr:colOff>25400</xdr:colOff>
      <xdr:row>98</xdr:row>
      <xdr:rowOff>147016</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6230600" y="16949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12044</xdr:rowOff>
    </xdr:from>
    <xdr:ext cx="599010" cy="259045"/>
    <xdr:sp macro="" textlink="">
      <xdr:nvSpPr>
        <xdr:cNvPr id="687" name="公債費最大値テキスト">
          <a:extLst>
            <a:ext uri="{FF2B5EF4-FFF2-40B4-BE49-F238E27FC236}">
              <a16:creationId xmlns:a16="http://schemas.microsoft.com/office/drawing/2014/main" id="{00000000-0008-0000-0700-0000AF020000}"/>
            </a:ext>
          </a:extLst>
        </xdr:cNvPr>
        <xdr:cNvSpPr txBox="1"/>
      </xdr:nvSpPr>
      <xdr:spPr>
        <a:xfrm>
          <a:off x="16370300" y="15442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106,353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65367</xdr:rowOff>
    </xdr:from>
    <xdr:to>
      <xdr:col>86</xdr:col>
      <xdr:colOff>25400</xdr:colOff>
      <xdr:row>91</xdr:row>
      <xdr:rowOff>65367</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6230600" y="15667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91681</xdr:rowOff>
    </xdr:from>
    <xdr:to>
      <xdr:col>85</xdr:col>
      <xdr:colOff>127000</xdr:colOff>
      <xdr:row>97</xdr:row>
      <xdr:rowOff>107874</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5481300" y="16722331"/>
          <a:ext cx="838200" cy="16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98238</xdr:rowOff>
    </xdr:from>
    <xdr:ext cx="534377" cy="259045"/>
    <xdr:sp macro="" textlink="">
      <xdr:nvSpPr>
        <xdr:cNvPr id="690" name="公債費平均値テキスト">
          <a:extLst>
            <a:ext uri="{FF2B5EF4-FFF2-40B4-BE49-F238E27FC236}">
              <a16:creationId xmlns:a16="http://schemas.microsoft.com/office/drawing/2014/main" id="{00000000-0008-0000-0700-0000B2020000}"/>
            </a:ext>
          </a:extLst>
        </xdr:cNvPr>
        <xdr:cNvSpPr txBox="1"/>
      </xdr:nvSpPr>
      <xdr:spPr>
        <a:xfrm>
          <a:off x="16370300" y="163859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75361</xdr:rowOff>
    </xdr:from>
    <xdr:to>
      <xdr:col>85</xdr:col>
      <xdr:colOff>177800</xdr:colOff>
      <xdr:row>97</xdr:row>
      <xdr:rowOff>5511</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6268700" y="16534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91681</xdr:rowOff>
    </xdr:from>
    <xdr:to>
      <xdr:col>81</xdr:col>
      <xdr:colOff>50800</xdr:colOff>
      <xdr:row>97</xdr:row>
      <xdr:rowOff>102984</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4592300" y="16722331"/>
          <a:ext cx="889000" cy="11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74727</xdr:rowOff>
    </xdr:from>
    <xdr:to>
      <xdr:col>81</xdr:col>
      <xdr:colOff>101600</xdr:colOff>
      <xdr:row>97</xdr:row>
      <xdr:rowOff>4877</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5430500" y="16533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21404</xdr:rowOff>
    </xdr:from>
    <xdr:ext cx="534377"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5214111" y="16309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100634</xdr:rowOff>
    </xdr:from>
    <xdr:to>
      <xdr:col>76</xdr:col>
      <xdr:colOff>114300</xdr:colOff>
      <xdr:row>97</xdr:row>
      <xdr:rowOff>102984</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a:off x="13703300" y="16731284"/>
          <a:ext cx="889000" cy="2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82322</xdr:rowOff>
    </xdr:from>
    <xdr:to>
      <xdr:col>76</xdr:col>
      <xdr:colOff>165100</xdr:colOff>
      <xdr:row>97</xdr:row>
      <xdr:rowOff>12472</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4541500" y="16541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28999</xdr:rowOff>
    </xdr:from>
    <xdr:ext cx="534377"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4325111" y="16316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100634</xdr:rowOff>
    </xdr:from>
    <xdr:to>
      <xdr:col>71</xdr:col>
      <xdr:colOff>177800</xdr:colOff>
      <xdr:row>97</xdr:row>
      <xdr:rowOff>133465</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flipV="1">
          <a:off x="12814300" y="16731284"/>
          <a:ext cx="889000" cy="32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94959</xdr:rowOff>
    </xdr:from>
    <xdr:to>
      <xdr:col>72</xdr:col>
      <xdr:colOff>38100</xdr:colOff>
      <xdr:row>97</xdr:row>
      <xdr:rowOff>25109</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3652500" y="16554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41636</xdr:rowOff>
    </xdr:from>
    <xdr:ext cx="534377"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3436111" y="16329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111544</xdr:rowOff>
    </xdr:from>
    <xdr:to>
      <xdr:col>67</xdr:col>
      <xdr:colOff>101600</xdr:colOff>
      <xdr:row>97</xdr:row>
      <xdr:rowOff>41694</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2763500" y="16570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58221</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2547111" y="16345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57074</xdr:rowOff>
    </xdr:from>
    <xdr:to>
      <xdr:col>85</xdr:col>
      <xdr:colOff>177800</xdr:colOff>
      <xdr:row>97</xdr:row>
      <xdr:rowOff>158674</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6268700" y="16687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35501</xdr:rowOff>
    </xdr:from>
    <xdr:ext cx="534377" cy="259045"/>
    <xdr:sp macro="" textlink="">
      <xdr:nvSpPr>
        <xdr:cNvPr id="709" name="公債費該当値テキスト">
          <a:extLst>
            <a:ext uri="{FF2B5EF4-FFF2-40B4-BE49-F238E27FC236}">
              <a16:creationId xmlns:a16="http://schemas.microsoft.com/office/drawing/2014/main" id="{00000000-0008-0000-0700-0000C5020000}"/>
            </a:ext>
          </a:extLst>
        </xdr:cNvPr>
        <xdr:cNvSpPr txBox="1"/>
      </xdr:nvSpPr>
      <xdr:spPr>
        <a:xfrm>
          <a:off x="16370300" y="166661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40881</xdr:rowOff>
    </xdr:from>
    <xdr:to>
      <xdr:col>81</xdr:col>
      <xdr:colOff>101600</xdr:colOff>
      <xdr:row>97</xdr:row>
      <xdr:rowOff>142481</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5430500" y="16671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133608</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5214111" y="16764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52184</xdr:rowOff>
    </xdr:from>
    <xdr:to>
      <xdr:col>76</xdr:col>
      <xdr:colOff>165100</xdr:colOff>
      <xdr:row>97</xdr:row>
      <xdr:rowOff>153784</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4541500" y="16682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144911</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4325111" y="16775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49834</xdr:rowOff>
    </xdr:from>
    <xdr:to>
      <xdr:col>72</xdr:col>
      <xdr:colOff>38100</xdr:colOff>
      <xdr:row>97</xdr:row>
      <xdr:rowOff>151434</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3652500" y="16680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142561</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3436111" y="16773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82665</xdr:rowOff>
    </xdr:from>
    <xdr:to>
      <xdr:col>67</xdr:col>
      <xdr:colOff>101600</xdr:colOff>
      <xdr:row>98</xdr:row>
      <xdr:rowOff>12815</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2763500" y="16713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3942</xdr:rowOff>
    </xdr:from>
    <xdr:ext cx="534377"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2547111" y="16806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8" name="諸支出金グラフ枠">
          <a:extLst>
            <a:ext uri="{FF2B5EF4-FFF2-40B4-BE49-F238E27FC236}">
              <a16:creationId xmlns:a16="http://schemas.microsoft.com/office/drawing/2014/main" id="{00000000-0008-0000-0700-0000E2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50089</xdr:rowOff>
    </xdr:from>
    <xdr:to>
      <xdr:col>116</xdr:col>
      <xdr:colOff>62864</xdr:colOff>
      <xdr:row>38</xdr:row>
      <xdr:rowOff>139700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flipV="1">
          <a:off x="22159595" y="5536489"/>
          <a:ext cx="1269" cy="11183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171010</xdr:rowOff>
    </xdr:from>
    <xdr:ext cx="249299" cy="259045"/>
    <xdr:sp macro="" textlink="">
      <xdr:nvSpPr>
        <xdr:cNvPr id="740" name="諸支出金最小値テキスト">
          <a:extLst>
            <a:ext uri="{FF2B5EF4-FFF2-40B4-BE49-F238E27FC236}">
              <a16:creationId xmlns:a16="http://schemas.microsoft.com/office/drawing/2014/main" id="{00000000-0008-0000-0700-0000E4020000}"/>
            </a:ext>
          </a:extLst>
        </xdr:cNvPr>
        <xdr:cNvSpPr txBox="1"/>
      </xdr:nvSpPr>
      <xdr:spPr>
        <a:xfrm>
          <a:off x="22212300" y="668611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168216</xdr:rowOff>
    </xdr:from>
    <xdr:ext cx="469744" cy="259045"/>
    <xdr:sp macro="" textlink="">
      <xdr:nvSpPr>
        <xdr:cNvPr id="742" name="諸支出金最大値テキスト">
          <a:extLst>
            <a:ext uri="{FF2B5EF4-FFF2-40B4-BE49-F238E27FC236}">
              <a16:creationId xmlns:a16="http://schemas.microsoft.com/office/drawing/2014/main" id="{00000000-0008-0000-0700-0000E6020000}"/>
            </a:ext>
          </a:extLst>
        </xdr:cNvPr>
        <xdr:cNvSpPr txBox="1"/>
      </xdr:nvSpPr>
      <xdr:spPr>
        <a:xfrm>
          <a:off x="22212300" y="5311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2,446</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32</xdr:row>
      <xdr:rowOff>50089</xdr:rowOff>
    </xdr:from>
    <xdr:to>
      <xdr:col>116</xdr:col>
      <xdr:colOff>152400</xdr:colOff>
      <xdr:row>32</xdr:row>
      <xdr:rowOff>50089</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2072600" y="5536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88460</xdr:rowOff>
    </xdr:from>
    <xdr:ext cx="313932" cy="259045"/>
    <xdr:sp macro="" textlink="">
      <xdr:nvSpPr>
        <xdr:cNvPr id="745" name="諸支出金平均値テキスト">
          <a:extLst>
            <a:ext uri="{FF2B5EF4-FFF2-40B4-BE49-F238E27FC236}">
              <a16:creationId xmlns:a16="http://schemas.microsoft.com/office/drawing/2014/main" id="{00000000-0008-0000-0700-0000E9020000}"/>
            </a:ext>
          </a:extLst>
        </xdr:cNvPr>
        <xdr:cNvSpPr txBox="1"/>
      </xdr:nvSpPr>
      <xdr:spPr>
        <a:xfrm>
          <a:off x="22212300" y="6432110"/>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65583</xdr:rowOff>
    </xdr:from>
    <xdr:to>
      <xdr:col>116</xdr:col>
      <xdr:colOff>114300</xdr:colOff>
      <xdr:row>38</xdr:row>
      <xdr:rowOff>167183</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22110700" y="6580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78842</xdr:rowOff>
    </xdr:from>
    <xdr:to>
      <xdr:col>112</xdr:col>
      <xdr:colOff>38100</xdr:colOff>
      <xdr:row>39</xdr:row>
      <xdr:rowOff>8992</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1272500" y="6593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25519</xdr:rowOff>
    </xdr:from>
    <xdr:ext cx="313932"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1166333" y="636916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38608</xdr:rowOff>
    </xdr:from>
    <xdr:to>
      <xdr:col>107</xdr:col>
      <xdr:colOff>101600</xdr:colOff>
      <xdr:row>38</xdr:row>
      <xdr:rowOff>140208</xdr:rowOff>
    </xdr:to>
    <xdr:sp macro=""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20383500" y="6553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156735</xdr:rowOff>
    </xdr:from>
    <xdr:ext cx="378565"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20245017" y="63289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62382</xdr:rowOff>
    </xdr:from>
    <xdr:to>
      <xdr:col>102</xdr:col>
      <xdr:colOff>165100</xdr:colOff>
      <xdr:row>38</xdr:row>
      <xdr:rowOff>163982</xdr:rowOff>
    </xdr:to>
    <xdr:sp macro="" textlink="">
      <xdr:nvSpPr>
        <xdr:cNvPr id="754" name="フローチャート: 判断 753">
          <a:extLst>
            <a:ext uri="{FF2B5EF4-FFF2-40B4-BE49-F238E27FC236}">
              <a16:creationId xmlns:a16="http://schemas.microsoft.com/office/drawing/2014/main" id="{00000000-0008-0000-0700-0000F2020000}"/>
            </a:ext>
          </a:extLst>
        </xdr:cNvPr>
        <xdr:cNvSpPr/>
      </xdr:nvSpPr>
      <xdr:spPr>
        <a:xfrm>
          <a:off x="19494500" y="6577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9059</xdr:rowOff>
    </xdr:from>
    <xdr:ext cx="313932"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19388333" y="635270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71984</xdr:rowOff>
    </xdr:from>
    <xdr:to>
      <xdr:col>98</xdr:col>
      <xdr:colOff>38100</xdr:colOff>
      <xdr:row>39</xdr:row>
      <xdr:rowOff>2134</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18605500" y="6587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18661</xdr:rowOff>
    </xdr:from>
    <xdr:ext cx="313932"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8499333" y="636231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3" name="楕円 762">
          <a:extLst>
            <a:ext uri="{FF2B5EF4-FFF2-40B4-BE49-F238E27FC236}">
              <a16:creationId xmlns:a16="http://schemas.microsoft.com/office/drawing/2014/main" id="{00000000-0008-0000-0700-0000FB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44010</xdr:rowOff>
    </xdr:from>
    <xdr:ext cx="249299" cy="259045"/>
    <xdr:sp macro="" textlink="">
      <xdr:nvSpPr>
        <xdr:cNvPr id="764" name="諸支出金該当値テキスト">
          <a:extLst>
            <a:ext uri="{FF2B5EF4-FFF2-40B4-BE49-F238E27FC236}">
              <a16:creationId xmlns:a16="http://schemas.microsoft.com/office/drawing/2014/main" id="{00000000-0008-0000-0700-0000FC020000}"/>
            </a:ext>
          </a:extLst>
        </xdr:cNvPr>
        <xdr:cNvSpPr txBox="1"/>
      </xdr:nvSpPr>
      <xdr:spPr>
        <a:xfrm>
          <a:off x="22212300" y="655911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7" name="前年度繰上充用金グラフ枠">
          <a:extLst>
            <a:ext uri="{FF2B5EF4-FFF2-40B4-BE49-F238E27FC236}">
              <a16:creationId xmlns:a16="http://schemas.microsoft.com/office/drawing/2014/main" id="{00000000-0008-0000-0700-000013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9" name="前年度繰上充用金最小値テキスト">
          <a:extLst>
            <a:ext uri="{FF2B5EF4-FFF2-40B4-BE49-F238E27FC236}">
              <a16:creationId xmlns:a16="http://schemas.microsoft.com/office/drawing/2014/main" id="{00000000-0008-0000-0700-000015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1" name="前年度繰上充用金最大値テキスト">
          <a:extLst>
            <a:ext uri="{FF2B5EF4-FFF2-40B4-BE49-F238E27FC236}">
              <a16:creationId xmlns:a16="http://schemas.microsoft.com/office/drawing/2014/main" id="{00000000-0008-0000-0700-000017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4" name="前年度繰上充用金平均値テキスト">
          <a:extLst>
            <a:ext uri="{FF2B5EF4-FFF2-40B4-BE49-F238E27FC236}">
              <a16:creationId xmlns:a16="http://schemas.microsoft.com/office/drawing/2014/main" id="{00000000-0008-0000-0700-00001A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3" name="フローチャート: 判断 802">
          <a:extLst>
            <a:ext uri="{FF2B5EF4-FFF2-40B4-BE49-F238E27FC236}">
              <a16:creationId xmlns:a16="http://schemas.microsoft.com/office/drawing/2014/main" id="{00000000-0008-0000-0700-000023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2" name="楕円 811">
          <a:extLst>
            <a:ext uri="{FF2B5EF4-FFF2-40B4-BE49-F238E27FC236}">
              <a16:creationId xmlns:a16="http://schemas.microsoft.com/office/drawing/2014/main" id="{00000000-0008-0000-0700-00002C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3" name="前年度繰上充用金該当値テキスト">
          <a:extLst>
            <a:ext uri="{FF2B5EF4-FFF2-40B4-BE49-F238E27FC236}">
              <a16:creationId xmlns:a16="http://schemas.microsoft.com/office/drawing/2014/main" id="{00000000-0008-0000-0700-00002D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2" name="正方形/長方形 821">
          <a:extLst>
            <a:ext uri="{FF2B5EF4-FFF2-40B4-BE49-F238E27FC236}">
              <a16:creationId xmlns:a16="http://schemas.microsoft.com/office/drawing/2014/main" id="{00000000-0008-0000-0700-000036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3" name="正方形/長方形 822">
          <a:extLst>
            <a:ext uri="{FF2B5EF4-FFF2-40B4-BE49-F238E27FC236}">
              <a16:creationId xmlns:a16="http://schemas.microsoft.com/office/drawing/2014/main" id="{00000000-0008-0000-0700-000037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構成項目の主なものとして、民生費が</a:t>
          </a:r>
          <a:r>
            <a:rPr kumimoji="1" lang="en-US" altLang="ja-JP" sz="1300">
              <a:latin typeface="ＭＳ Ｐゴシック" panose="020B0600070205080204" pitchFamily="50" charset="-128"/>
              <a:ea typeface="ＭＳ Ｐゴシック" panose="020B0600070205080204" pitchFamily="50" charset="-128"/>
            </a:rPr>
            <a:t>133,340</a:t>
          </a:r>
          <a:r>
            <a:rPr kumimoji="1" lang="ja-JP" altLang="en-US" sz="1300">
              <a:latin typeface="ＭＳ Ｐゴシック" panose="020B0600070205080204" pitchFamily="50" charset="-128"/>
              <a:ea typeface="ＭＳ Ｐゴシック" panose="020B0600070205080204" pitchFamily="50" charset="-128"/>
            </a:rPr>
            <a:t>円、総務費が</a:t>
          </a:r>
          <a:r>
            <a:rPr kumimoji="1" lang="en-US" altLang="ja-JP" sz="1300">
              <a:latin typeface="ＭＳ Ｐゴシック" panose="020B0600070205080204" pitchFamily="50" charset="-128"/>
              <a:ea typeface="ＭＳ Ｐゴシック" panose="020B0600070205080204" pitchFamily="50" charset="-128"/>
            </a:rPr>
            <a:t>66,491</a:t>
          </a:r>
          <a:r>
            <a:rPr kumimoji="1" lang="ja-JP" altLang="en-US" sz="1300">
              <a:latin typeface="ＭＳ Ｐゴシック" panose="020B0600070205080204" pitchFamily="50" charset="-128"/>
              <a:ea typeface="ＭＳ Ｐゴシック" panose="020B0600070205080204" pitchFamily="50" charset="-128"/>
            </a:rPr>
            <a:t>円、土木費が</a:t>
          </a:r>
          <a:r>
            <a:rPr kumimoji="1" lang="en-US" altLang="ja-JP" sz="1300">
              <a:latin typeface="ＭＳ Ｐゴシック" panose="020B0600070205080204" pitchFamily="50" charset="-128"/>
              <a:ea typeface="ＭＳ Ｐゴシック" panose="020B0600070205080204" pitchFamily="50" charset="-128"/>
            </a:rPr>
            <a:t>55,803</a:t>
          </a:r>
          <a:r>
            <a:rPr kumimoji="1" lang="ja-JP" altLang="en-US" sz="1300">
              <a:latin typeface="ＭＳ Ｐゴシック" panose="020B0600070205080204" pitchFamily="50" charset="-128"/>
              <a:ea typeface="ＭＳ Ｐゴシック" panose="020B0600070205080204" pitchFamily="50" charset="-128"/>
            </a:rPr>
            <a:t>円となっている。</a:t>
          </a:r>
        </a:p>
        <a:p>
          <a:r>
            <a:rPr kumimoji="1" lang="ja-JP" altLang="en-US" sz="1300">
              <a:latin typeface="ＭＳ Ｐゴシック" panose="020B0600070205080204" pitchFamily="50" charset="-128"/>
              <a:ea typeface="ＭＳ Ｐゴシック" panose="020B0600070205080204" pitchFamily="50" charset="-128"/>
            </a:rPr>
            <a:t>民生費については、低所得世帯への給付金の支給などにより前年度と比較すると増加している。総務費については、公共施設整備基金積立金の減などにより減少している。土木費については、三沢川樋門整備費の増によって増加し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神奈川県大磯町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財政調整基金残高については、適切な財源の確保と歳出の精査に努めており、令和６年度については積立額が取崩額を上回ったため、前年度と比較して</a:t>
          </a:r>
          <a:r>
            <a:rPr kumimoji="1" lang="en-US" altLang="ja-JP" sz="1400">
              <a:latin typeface="ＭＳ ゴシック" pitchFamily="49" charset="-128"/>
              <a:ea typeface="ＭＳ ゴシック" pitchFamily="49" charset="-128"/>
            </a:rPr>
            <a:t>0.35</a:t>
          </a:r>
          <a:r>
            <a:rPr kumimoji="1" lang="ja-JP" altLang="en-US" sz="1400">
              <a:latin typeface="ＭＳ ゴシック" pitchFamily="49" charset="-128"/>
              <a:ea typeface="ＭＳ ゴシック" pitchFamily="49" charset="-128"/>
            </a:rPr>
            <a:t>ポイント増加している。</a:t>
          </a:r>
        </a:p>
        <a:p>
          <a:r>
            <a:rPr kumimoji="1" lang="ja-JP" altLang="en-US" sz="1400">
              <a:latin typeface="ＭＳ ゴシック" pitchFamily="49" charset="-128"/>
              <a:ea typeface="ＭＳ ゴシック" pitchFamily="49" charset="-128"/>
            </a:rPr>
            <a:t>実質収支額については減少しており、標準財政規模に占める割合では、</a:t>
          </a:r>
          <a:r>
            <a:rPr kumimoji="1" lang="en-US" altLang="ja-JP" sz="1400">
              <a:latin typeface="ＭＳ ゴシック" pitchFamily="49" charset="-128"/>
              <a:ea typeface="ＭＳ ゴシック" pitchFamily="49" charset="-128"/>
            </a:rPr>
            <a:t>1.75</a:t>
          </a:r>
          <a:r>
            <a:rPr kumimoji="1" lang="ja-JP" altLang="en-US" sz="1400">
              <a:latin typeface="ＭＳ ゴシック" pitchFamily="49" charset="-128"/>
              <a:ea typeface="ＭＳ ゴシック" pitchFamily="49" charset="-128"/>
            </a:rPr>
            <a:t>ポイントの減となっている。</a:t>
          </a:r>
        </a:p>
        <a:p>
          <a:r>
            <a:rPr kumimoji="1" lang="ja-JP" altLang="en-US" sz="1400">
              <a:latin typeface="ＭＳ ゴシック" pitchFamily="49" charset="-128"/>
              <a:ea typeface="ＭＳ ゴシック" pitchFamily="49" charset="-128"/>
            </a:rPr>
            <a:t>実質単年度収支については、標準財政規模に占める割合では、</a:t>
          </a:r>
          <a:r>
            <a:rPr kumimoji="1" lang="en-US" altLang="ja-JP" sz="1400">
              <a:latin typeface="ＭＳ ゴシック" pitchFamily="49" charset="-128"/>
              <a:ea typeface="ＭＳ ゴシック" pitchFamily="49" charset="-128"/>
            </a:rPr>
            <a:t>0.1</a:t>
          </a:r>
          <a:r>
            <a:rPr kumimoji="1" lang="ja-JP" altLang="en-US" sz="1400">
              <a:latin typeface="ＭＳ ゴシック" pitchFamily="49" charset="-128"/>
              <a:ea typeface="ＭＳ ゴシック" pitchFamily="49" charset="-128"/>
            </a:rPr>
            <a:t>ポイントの減となっており、令和４年度に引き続きマイナスとなっている。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神奈川県大磯町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全ての会計において黒字となっており、赤字は発生していない。</a:t>
          </a:r>
        </a:p>
        <a:p>
          <a:r>
            <a:rPr kumimoji="1" lang="ja-JP" altLang="en-US" sz="1400">
              <a:latin typeface="ＭＳ ゴシック" pitchFamily="49" charset="-128"/>
              <a:ea typeface="ＭＳ ゴシック" pitchFamily="49" charset="-128"/>
            </a:rPr>
            <a:t>今後、少子高齢化が進み、医療費を中心とした社会保障費等の増加や公共施設の老朽化が進むことから、全ての会計において、長期的な視点に立ち、計画的に長寿命化対策を行うなど、将来に渡り健全な財政運営を堅持できるよう、予算執行を的確に管理し財政運営を行っ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a:extLst>
            <a:ext uri="{FF2B5EF4-FFF2-40B4-BE49-F238E27FC236}">
              <a16:creationId xmlns:a16="http://schemas.microsoft.com/office/drawing/2014/main" id="{00000000-0008-0000-0900-000011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a:extLst>
            <a:ext uri="{FF2B5EF4-FFF2-40B4-BE49-F238E27FC236}">
              <a16:creationId xmlns:a16="http://schemas.microsoft.com/office/drawing/2014/main" id="{00000000-0008-0000-0900-000012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Normal="100" workbookViewId="0"/>
  </sheetViews>
  <sheetFormatPr defaultColWidth="0" defaultRowHeight="11" zeroHeight="1" x14ac:dyDescent="0.2"/>
  <cols>
    <col min="1" max="11" width="2.08984375" style="168" customWidth="1"/>
    <col min="12" max="12" width="2.1796875" style="168" customWidth="1"/>
    <col min="13" max="17" width="2.36328125" style="168" customWidth="1"/>
    <col min="18" max="119" width="2.08984375" style="168" customWidth="1"/>
    <col min="120" max="16384" width="0" style="168" hidden="1"/>
  </cols>
  <sheetData>
    <row r="1" spans="1:119" ht="33" customHeight="1" x14ac:dyDescent="0.2">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69"/>
      <c r="DK1" s="169"/>
      <c r="DL1" s="169"/>
      <c r="DM1" s="169"/>
      <c r="DN1" s="169"/>
      <c r="DO1" s="169"/>
    </row>
    <row r="2" spans="1:119" ht="24" thickBot="1" x14ac:dyDescent="0.25">
      <c r="B2" s="170" t="s">
        <v>77</v>
      </c>
      <c r="C2" s="170"/>
      <c r="D2" s="171"/>
    </row>
    <row r="3" spans="1:119" ht="18.75" customHeight="1" thickBot="1" x14ac:dyDescent="0.25">
      <c r="A3" s="169"/>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2">
      <c r="A4" s="169"/>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13094624</v>
      </c>
      <c r="BO4" s="449"/>
      <c r="BP4" s="449"/>
      <c r="BQ4" s="449"/>
      <c r="BR4" s="449"/>
      <c r="BS4" s="449"/>
      <c r="BT4" s="449"/>
      <c r="BU4" s="450"/>
      <c r="BV4" s="448">
        <v>12542637</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7.9</v>
      </c>
      <c r="CU4" s="589"/>
      <c r="CV4" s="589"/>
      <c r="CW4" s="589"/>
      <c r="CX4" s="589"/>
      <c r="CY4" s="589"/>
      <c r="CZ4" s="589"/>
      <c r="DA4" s="590"/>
      <c r="DB4" s="588">
        <v>9.6999999999999993</v>
      </c>
      <c r="DC4" s="589"/>
      <c r="DD4" s="589"/>
      <c r="DE4" s="589"/>
      <c r="DF4" s="589"/>
      <c r="DG4" s="589"/>
      <c r="DH4" s="589"/>
      <c r="DI4" s="590"/>
    </row>
    <row r="5" spans="1:119" ht="18.75" customHeight="1" x14ac:dyDescent="0.2">
      <c r="A5" s="169"/>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12457973</v>
      </c>
      <c r="BO5" s="420"/>
      <c r="BP5" s="420"/>
      <c r="BQ5" s="420"/>
      <c r="BR5" s="420"/>
      <c r="BS5" s="420"/>
      <c r="BT5" s="420"/>
      <c r="BU5" s="421"/>
      <c r="BV5" s="419">
        <v>11751951</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90.8</v>
      </c>
      <c r="CU5" s="417"/>
      <c r="CV5" s="417"/>
      <c r="CW5" s="417"/>
      <c r="CX5" s="417"/>
      <c r="CY5" s="417"/>
      <c r="CZ5" s="417"/>
      <c r="DA5" s="418"/>
      <c r="DB5" s="416">
        <v>86.6</v>
      </c>
      <c r="DC5" s="417"/>
      <c r="DD5" s="417"/>
      <c r="DE5" s="417"/>
      <c r="DF5" s="417"/>
      <c r="DG5" s="417"/>
      <c r="DH5" s="417"/>
      <c r="DI5" s="418"/>
    </row>
    <row r="6" spans="1:119" ht="18.75" customHeight="1" x14ac:dyDescent="0.2">
      <c r="A6" s="169"/>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636651</v>
      </c>
      <c r="BO6" s="420"/>
      <c r="BP6" s="420"/>
      <c r="BQ6" s="420"/>
      <c r="BR6" s="420"/>
      <c r="BS6" s="420"/>
      <c r="BT6" s="420"/>
      <c r="BU6" s="421"/>
      <c r="BV6" s="419">
        <v>790686</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91.3</v>
      </c>
      <c r="CU6" s="563"/>
      <c r="CV6" s="563"/>
      <c r="CW6" s="563"/>
      <c r="CX6" s="563"/>
      <c r="CY6" s="563"/>
      <c r="CZ6" s="563"/>
      <c r="DA6" s="564"/>
      <c r="DB6" s="562">
        <v>87.7</v>
      </c>
      <c r="DC6" s="563"/>
      <c r="DD6" s="563"/>
      <c r="DE6" s="563"/>
      <c r="DF6" s="563"/>
      <c r="DG6" s="563"/>
      <c r="DH6" s="563"/>
      <c r="DI6" s="564"/>
    </row>
    <row r="7" spans="1:119" ht="18.75" customHeight="1" x14ac:dyDescent="0.2">
      <c r="A7" s="169"/>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101</v>
      </c>
      <c r="AV7" s="478"/>
      <c r="AW7" s="478"/>
      <c r="AX7" s="478"/>
      <c r="AY7" s="433" t="s">
        <v>102</v>
      </c>
      <c r="AZ7" s="434"/>
      <c r="BA7" s="434"/>
      <c r="BB7" s="434"/>
      <c r="BC7" s="434"/>
      <c r="BD7" s="434"/>
      <c r="BE7" s="434"/>
      <c r="BF7" s="434"/>
      <c r="BG7" s="434"/>
      <c r="BH7" s="434"/>
      <c r="BI7" s="434"/>
      <c r="BJ7" s="434"/>
      <c r="BK7" s="434"/>
      <c r="BL7" s="434"/>
      <c r="BM7" s="435"/>
      <c r="BN7" s="419">
        <v>25719</v>
      </c>
      <c r="BO7" s="420"/>
      <c r="BP7" s="420"/>
      <c r="BQ7" s="420"/>
      <c r="BR7" s="420"/>
      <c r="BS7" s="420"/>
      <c r="BT7" s="420"/>
      <c r="BU7" s="421"/>
      <c r="BV7" s="419">
        <v>63323</v>
      </c>
      <c r="BW7" s="420"/>
      <c r="BX7" s="420"/>
      <c r="BY7" s="420"/>
      <c r="BZ7" s="420"/>
      <c r="CA7" s="420"/>
      <c r="CB7" s="420"/>
      <c r="CC7" s="421"/>
      <c r="CD7" s="459" t="s">
        <v>103</v>
      </c>
      <c r="CE7" s="379"/>
      <c r="CF7" s="379"/>
      <c r="CG7" s="379"/>
      <c r="CH7" s="379"/>
      <c r="CI7" s="379"/>
      <c r="CJ7" s="379"/>
      <c r="CK7" s="379"/>
      <c r="CL7" s="379"/>
      <c r="CM7" s="379"/>
      <c r="CN7" s="379"/>
      <c r="CO7" s="379"/>
      <c r="CP7" s="379"/>
      <c r="CQ7" s="379"/>
      <c r="CR7" s="379"/>
      <c r="CS7" s="460"/>
      <c r="CT7" s="419">
        <v>7701262</v>
      </c>
      <c r="CU7" s="420"/>
      <c r="CV7" s="420"/>
      <c r="CW7" s="420"/>
      <c r="CX7" s="420"/>
      <c r="CY7" s="420"/>
      <c r="CZ7" s="420"/>
      <c r="DA7" s="421"/>
      <c r="DB7" s="419">
        <v>7513838</v>
      </c>
      <c r="DC7" s="420"/>
      <c r="DD7" s="420"/>
      <c r="DE7" s="420"/>
      <c r="DF7" s="420"/>
      <c r="DG7" s="420"/>
      <c r="DH7" s="420"/>
      <c r="DI7" s="421"/>
    </row>
    <row r="8" spans="1:119" ht="18.75" customHeight="1" thickBot="1" x14ac:dyDescent="0.25">
      <c r="A8" s="169"/>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104</v>
      </c>
      <c r="AN8" s="376"/>
      <c r="AO8" s="376"/>
      <c r="AP8" s="376"/>
      <c r="AQ8" s="376"/>
      <c r="AR8" s="376"/>
      <c r="AS8" s="376"/>
      <c r="AT8" s="377"/>
      <c r="AU8" s="477" t="s">
        <v>90</v>
      </c>
      <c r="AV8" s="478"/>
      <c r="AW8" s="478"/>
      <c r="AX8" s="478"/>
      <c r="AY8" s="433" t="s">
        <v>105</v>
      </c>
      <c r="AZ8" s="434"/>
      <c r="BA8" s="434"/>
      <c r="BB8" s="434"/>
      <c r="BC8" s="434"/>
      <c r="BD8" s="434"/>
      <c r="BE8" s="434"/>
      <c r="BF8" s="434"/>
      <c r="BG8" s="434"/>
      <c r="BH8" s="434"/>
      <c r="BI8" s="434"/>
      <c r="BJ8" s="434"/>
      <c r="BK8" s="434"/>
      <c r="BL8" s="434"/>
      <c r="BM8" s="435"/>
      <c r="BN8" s="419">
        <v>610932</v>
      </c>
      <c r="BO8" s="420"/>
      <c r="BP8" s="420"/>
      <c r="BQ8" s="420"/>
      <c r="BR8" s="420"/>
      <c r="BS8" s="420"/>
      <c r="BT8" s="420"/>
      <c r="BU8" s="421"/>
      <c r="BV8" s="419">
        <v>727363</v>
      </c>
      <c r="BW8" s="420"/>
      <c r="BX8" s="420"/>
      <c r="BY8" s="420"/>
      <c r="BZ8" s="420"/>
      <c r="CA8" s="420"/>
      <c r="CB8" s="420"/>
      <c r="CC8" s="421"/>
      <c r="CD8" s="459" t="s">
        <v>106</v>
      </c>
      <c r="CE8" s="379"/>
      <c r="CF8" s="379"/>
      <c r="CG8" s="379"/>
      <c r="CH8" s="379"/>
      <c r="CI8" s="379"/>
      <c r="CJ8" s="379"/>
      <c r="CK8" s="379"/>
      <c r="CL8" s="379"/>
      <c r="CM8" s="379"/>
      <c r="CN8" s="379"/>
      <c r="CO8" s="379"/>
      <c r="CP8" s="379"/>
      <c r="CQ8" s="379"/>
      <c r="CR8" s="379"/>
      <c r="CS8" s="460"/>
      <c r="CT8" s="522">
        <v>0.73</v>
      </c>
      <c r="CU8" s="523"/>
      <c r="CV8" s="523"/>
      <c r="CW8" s="523"/>
      <c r="CX8" s="523"/>
      <c r="CY8" s="523"/>
      <c r="CZ8" s="523"/>
      <c r="DA8" s="524"/>
      <c r="DB8" s="522">
        <v>0.75</v>
      </c>
      <c r="DC8" s="523"/>
      <c r="DD8" s="523"/>
      <c r="DE8" s="523"/>
      <c r="DF8" s="523"/>
      <c r="DG8" s="523"/>
      <c r="DH8" s="523"/>
      <c r="DI8" s="524"/>
    </row>
    <row r="9" spans="1:119" ht="18.75" customHeight="1" thickBot="1" x14ac:dyDescent="0.25">
      <c r="A9" s="169"/>
      <c r="B9" s="551" t="s">
        <v>107</v>
      </c>
      <c r="C9" s="552"/>
      <c r="D9" s="552"/>
      <c r="E9" s="552"/>
      <c r="F9" s="552"/>
      <c r="G9" s="552"/>
      <c r="H9" s="552"/>
      <c r="I9" s="552"/>
      <c r="J9" s="552"/>
      <c r="K9" s="470"/>
      <c r="L9" s="553" t="s">
        <v>108</v>
      </c>
      <c r="M9" s="554"/>
      <c r="N9" s="554"/>
      <c r="O9" s="554"/>
      <c r="P9" s="554"/>
      <c r="Q9" s="555"/>
      <c r="R9" s="556">
        <v>31634</v>
      </c>
      <c r="S9" s="557"/>
      <c r="T9" s="557"/>
      <c r="U9" s="557"/>
      <c r="V9" s="558"/>
      <c r="W9" s="488" t="s">
        <v>109</v>
      </c>
      <c r="X9" s="489"/>
      <c r="Y9" s="489"/>
      <c r="Z9" s="489"/>
      <c r="AA9" s="489"/>
      <c r="AB9" s="489"/>
      <c r="AC9" s="489"/>
      <c r="AD9" s="489"/>
      <c r="AE9" s="489"/>
      <c r="AF9" s="489"/>
      <c r="AG9" s="489"/>
      <c r="AH9" s="489"/>
      <c r="AI9" s="489"/>
      <c r="AJ9" s="489"/>
      <c r="AK9" s="489"/>
      <c r="AL9" s="559"/>
      <c r="AM9" s="476" t="s">
        <v>110</v>
      </c>
      <c r="AN9" s="376"/>
      <c r="AO9" s="376"/>
      <c r="AP9" s="376"/>
      <c r="AQ9" s="376"/>
      <c r="AR9" s="376"/>
      <c r="AS9" s="376"/>
      <c r="AT9" s="377"/>
      <c r="AU9" s="477" t="s">
        <v>90</v>
      </c>
      <c r="AV9" s="478"/>
      <c r="AW9" s="478"/>
      <c r="AX9" s="478"/>
      <c r="AY9" s="433" t="s">
        <v>111</v>
      </c>
      <c r="AZ9" s="434"/>
      <c r="BA9" s="434"/>
      <c r="BB9" s="434"/>
      <c r="BC9" s="434"/>
      <c r="BD9" s="434"/>
      <c r="BE9" s="434"/>
      <c r="BF9" s="434"/>
      <c r="BG9" s="434"/>
      <c r="BH9" s="434"/>
      <c r="BI9" s="434"/>
      <c r="BJ9" s="434"/>
      <c r="BK9" s="434"/>
      <c r="BL9" s="434"/>
      <c r="BM9" s="435"/>
      <c r="BN9" s="419">
        <v>-116431</v>
      </c>
      <c r="BO9" s="420"/>
      <c r="BP9" s="420"/>
      <c r="BQ9" s="420"/>
      <c r="BR9" s="420"/>
      <c r="BS9" s="420"/>
      <c r="BT9" s="420"/>
      <c r="BU9" s="421"/>
      <c r="BV9" s="419">
        <v>-47337</v>
      </c>
      <c r="BW9" s="420"/>
      <c r="BX9" s="420"/>
      <c r="BY9" s="420"/>
      <c r="BZ9" s="420"/>
      <c r="CA9" s="420"/>
      <c r="CB9" s="420"/>
      <c r="CC9" s="421"/>
      <c r="CD9" s="459" t="s">
        <v>112</v>
      </c>
      <c r="CE9" s="379"/>
      <c r="CF9" s="379"/>
      <c r="CG9" s="379"/>
      <c r="CH9" s="379"/>
      <c r="CI9" s="379"/>
      <c r="CJ9" s="379"/>
      <c r="CK9" s="379"/>
      <c r="CL9" s="379"/>
      <c r="CM9" s="379"/>
      <c r="CN9" s="379"/>
      <c r="CO9" s="379"/>
      <c r="CP9" s="379"/>
      <c r="CQ9" s="379"/>
      <c r="CR9" s="379"/>
      <c r="CS9" s="460"/>
      <c r="CT9" s="416">
        <v>6.7</v>
      </c>
      <c r="CU9" s="417"/>
      <c r="CV9" s="417"/>
      <c r="CW9" s="417"/>
      <c r="CX9" s="417"/>
      <c r="CY9" s="417"/>
      <c r="CZ9" s="417"/>
      <c r="DA9" s="418"/>
      <c r="DB9" s="416">
        <v>7.3</v>
      </c>
      <c r="DC9" s="417"/>
      <c r="DD9" s="417"/>
      <c r="DE9" s="417"/>
      <c r="DF9" s="417"/>
      <c r="DG9" s="417"/>
      <c r="DH9" s="417"/>
      <c r="DI9" s="418"/>
    </row>
    <row r="10" spans="1:119" ht="18.75" customHeight="1" thickBot="1" x14ac:dyDescent="0.25">
      <c r="A10" s="169"/>
      <c r="B10" s="551"/>
      <c r="C10" s="552"/>
      <c r="D10" s="552"/>
      <c r="E10" s="552"/>
      <c r="F10" s="552"/>
      <c r="G10" s="552"/>
      <c r="H10" s="552"/>
      <c r="I10" s="552"/>
      <c r="J10" s="552"/>
      <c r="K10" s="470"/>
      <c r="L10" s="375" t="s">
        <v>113</v>
      </c>
      <c r="M10" s="376"/>
      <c r="N10" s="376"/>
      <c r="O10" s="376"/>
      <c r="P10" s="376"/>
      <c r="Q10" s="377"/>
      <c r="R10" s="372">
        <v>31550</v>
      </c>
      <c r="S10" s="373"/>
      <c r="T10" s="373"/>
      <c r="U10" s="373"/>
      <c r="V10" s="432"/>
      <c r="W10" s="560"/>
      <c r="X10" s="370"/>
      <c r="Y10" s="370"/>
      <c r="Z10" s="370"/>
      <c r="AA10" s="370"/>
      <c r="AB10" s="370"/>
      <c r="AC10" s="370"/>
      <c r="AD10" s="370"/>
      <c r="AE10" s="370"/>
      <c r="AF10" s="370"/>
      <c r="AG10" s="370"/>
      <c r="AH10" s="370"/>
      <c r="AI10" s="370"/>
      <c r="AJ10" s="370"/>
      <c r="AK10" s="370"/>
      <c r="AL10" s="561"/>
      <c r="AM10" s="476" t="s">
        <v>114</v>
      </c>
      <c r="AN10" s="376"/>
      <c r="AO10" s="376"/>
      <c r="AP10" s="376"/>
      <c r="AQ10" s="376"/>
      <c r="AR10" s="376"/>
      <c r="AS10" s="376"/>
      <c r="AT10" s="377"/>
      <c r="AU10" s="477" t="s">
        <v>90</v>
      </c>
      <c r="AV10" s="478"/>
      <c r="AW10" s="478"/>
      <c r="AX10" s="478"/>
      <c r="AY10" s="433" t="s">
        <v>115</v>
      </c>
      <c r="AZ10" s="434"/>
      <c r="BA10" s="434"/>
      <c r="BB10" s="434"/>
      <c r="BC10" s="434"/>
      <c r="BD10" s="434"/>
      <c r="BE10" s="434"/>
      <c r="BF10" s="434"/>
      <c r="BG10" s="434"/>
      <c r="BH10" s="434"/>
      <c r="BI10" s="434"/>
      <c r="BJ10" s="434"/>
      <c r="BK10" s="434"/>
      <c r="BL10" s="434"/>
      <c r="BM10" s="435"/>
      <c r="BN10" s="419">
        <v>726653</v>
      </c>
      <c r="BO10" s="420"/>
      <c r="BP10" s="420"/>
      <c r="BQ10" s="420"/>
      <c r="BR10" s="420"/>
      <c r="BS10" s="420"/>
      <c r="BT10" s="420"/>
      <c r="BU10" s="421"/>
      <c r="BV10" s="419">
        <v>613030</v>
      </c>
      <c r="BW10" s="420"/>
      <c r="BX10" s="420"/>
      <c r="BY10" s="420"/>
      <c r="BZ10" s="420"/>
      <c r="CA10" s="420"/>
      <c r="CB10" s="420"/>
      <c r="CC10" s="421"/>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9"/>
      <c r="B11" s="551"/>
      <c r="C11" s="552"/>
      <c r="D11" s="552"/>
      <c r="E11" s="552"/>
      <c r="F11" s="552"/>
      <c r="G11" s="552"/>
      <c r="H11" s="552"/>
      <c r="I11" s="552"/>
      <c r="J11" s="552"/>
      <c r="K11" s="470"/>
      <c r="L11" s="380" t="s">
        <v>117</v>
      </c>
      <c r="M11" s="381"/>
      <c r="N11" s="381"/>
      <c r="O11" s="381"/>
      <c r="P11" s="381"/>
      <c r="Q11" s="382"/>
      <c r="R11" s="548" t="s">
        <v>118</v>
      </c>
      <c r="S11" s="549"/>
      <c r="T11" s="549"/>
      <c r="U11" s="549"/>
      <c r="V11" s="550"/>
      <c r="W11" s="560"/>
      <c r="X11" s="370"/>
      <c r="Y11" s="370"/>
      <c r="Z11" s="370"/>
      <c r="AA11" s="370"/>
      <c r="AB11" s="370"/>
      <c r="AC11" s="370"/>
      <c r="AD11" s="370"/>
      <c r="AE11" s="370"/>
      <c r="AF11" s="370"/>
      <c r="AG11" s="370"/>
      <c r="AH11" s="370"/>
      <c r="AI11" s="370"/>
      <c r="AJ11" s="370"/>
      <c r="AK11" s="370"/>
      <c r="AL11" s="561"/>
      <c r="AM11" s="476" t="s">
        <v>119</v>
      </c>
      <c r="AN11" s="376"/>
      <c r="AO11" s="376"/>
      <c r="AP11" s="376"/>
      <c r="AQ11" s="376"/>
      <c r="AR11" s="376"/>
      <c r="AS11" s="376"/>
      <c r="AT11" s="377"/>
      <c r="AU11" s="477" t="s">
        <v>90</v>
      </c>
      <c r="AV11" s="478"/>
      <c r="AW11" s="478"/>
      <c r="AX11" s="478"/>
      <c r="AY11" s="433" t="s">
        <v>120</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121</v>
      </c>
      <c r="CE11" s="379"/>
      <c r="CF11" s="379"/>
      <c r="CG11" s="379"/>
      <c r="CH11" s="379"/>
      <c r="CI11" s="379"/>
      <c r="CJ11" s="379"/>
      <c r="CK11" s="379"/>
      <c r="CL11" s="379"/>
      <c r="CM11" s="379"/>
      <c r="CN11" s="379"/>
      <c r="CO11" s="379"/>
      <c r="CP11" s="379"/>
      <c r="CQ11" s="379"/>
      <c r="CR11" s="379"/>
      <c r="CS11" s="460"/>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2">
      <c r="A12" s="169"/>
      <c r="B12" s="525" t="s">
        <v>123</v>
      </c>
      <c r="C12" s="526"/>
      <c r="D12" s="526"/>
      <c r="E12" s="526"/>
      <c r="F12" s="526"/>
      <c r="G12" s="526"/>
      <c r="H12" s="526"/>
      <c r="I12" s="526"/>
      <c r="J12" s="526"/>
      <c r="K12" s="527"/>
      <c r="L12" s="534" t="s">
        <v>124</v>
      </c>
      <c r="M12" s="535"/>
      <c r="N12" s="535"/>
      <c r="O12" s="535"/>
      <c r="P12" s="535"/>
      <c r="Q12" s="536"/>
      <c r="R12" s="537">
        <v>31757</v>
      </c>
      <c r="S12" s="538"/>
      <c r="T12" s="538"/>
      <c r="U12" s="538"/>
      <c r="V12" s="539"/>
      <c r="W12" s="540" t="s">
        <v>1</v>
      </c>
      <c r="X12" s="478"/>
      <c r="Y12" s="478"/>
      <c r="Z12" s="478"/>
      <c r="AA12" s="478"/>
      <c r="AB12" s="541"/>
      <c r="AC12" s="542" t="s">
        <v>125</v>
      </c>
      <c r="AD12" s="543"/>
      <c r="AE12" s="543"/>
      <c r="AF12" s="543"/>
      <c r="AG12" s="544"/>
      <c r="AH12" s="542" t="s">
        <v>126</v>
      </c>
      <c r="AI12" s="543"/>
      <c r="AJ12" s="543"/>
      <c r="AK12" s="543"/>
      <c r="AL12" s="545"/>
      <c r="AM12" s="476" t="s">
        <v>127</v>
      </c>
      <c r="AN12" s="376"/>
      <c r="AO12" s="376"/>
      <c r="AP12" s="376"/>
      <c r="AQ12" s="376"/>
      <c r="AR12" s="376"/>
      <c r="AS12" s="376"/>
      <c r="AT12" s="377"/>
      <c r="AU12" s="477" t="s">
        <v>90</v>
      </c>
      <c r="AV12" s="478"/>
      <c r="AW12" s="478"/>
      <c r="AX12" s="478"/>
      <c r="AY12" s="433" t="s">
        <v>128</v>
      </c>
      <c r="AZ12" s="434"/>
      <c r="BA12" s="434"/>
      <c r="BB12" s="434"/>
      <c r="BC12" s="434"/>
      <c r="BD12" s="434"/>
      <c r="BE12" s="434"/>
      <c r="BF12" s="434"/>
      <c r="BG12" s="434"/>
      <c r="BH12" s="434"/>
      <c r="BI12" s="434"/>
      <c r="BJ12" s="434"/>
      <c r="BK12" s="434"/>
      <c r="BL12" s="434"/>
      <c r="BM12" s="435"/>
      <c r="BN12" s="419">
        <v>667472</v>
      </c>
      <c r="BO12" s="420"/>
      <c r="BP12" s="420"/>
      <c r="BQ12" s="420"/>
      <c r="BR12" s="420"/>
      <c r="BS12" s="420"/>
      <c r="BT12" s="420"/>
      <c r="BU12" s="421"/>
      <c r="BV12" s="419">
        <v>613632</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2">
      <c r="A13" s="169"/>
      <c r="B13" s="528"/>
      <c r="C13" s="529"/>
      <c r="D13" s="529"/>
      <c r="E13" s="529"/>
      <c r="F13" s="529"/>
      <c r="G13" s="529"/>
      <c r="H13" s="529"/>
      <c r="I13" s="529"/>
      <c r="J13" s="529"/>
      <c r="K13" s="530"/>
      <c r="L13" s="178"/>
      <c r="M13" s="503" t="s">
        <v>130</v>
      </c>
      <c r="N13" s="504"/>
      <c r="O13" s="504"/>
      <c r="P13" s="504"/>
      <c r="Q13" s="505"/>
      <c r="R13" s="506">
        <v>31510</v>
      </c>
      <c r="S13" s="507"/>
      <c r="T13" s="507"/>
      <c r="U13" s="507"/>
      <c r="V13" s="508"/>
      <c r="W13" s="509" t="s">
        <v>131</v>
      </c>
      <c r="X13" s="405"/>
      <c r="Y13" s="405"/>
      <c r="Z13" s="405"/>
      <c r="AA13" s="405"/>
      <c r="AB13" s="406"/>
      <c r="AC13" s="372">
        <v>297</v>
      </c>
      <c r="AD13" s="373"/>
      <c r="AE13" s="373"/>
      <c r="AF13" s="373"/>
      <c r="AG13" s="374"/>
      <c r="AH13" s="372">
        <v>317</v>
      </c>
      <c r="AI13" s="373"/>
      <c r="AJ13" s="373"/>
      <c r="AK13" s="373"/>
      <c r="AL13" s="432"/>
      <c r="AM13" s="476" t="s">
        <v>132</v>
      </c>
      <c r="AN13" s="376"/>
      <c r="AO13" s="376"/>
      <c r="AP13" s="376"/>
      <c r="AQ13" s="376"/>
      <c r="AR13" s="376"/>
      <c r="AS13" s="376"/>
      <c r="AT13" s="377"/>
      <c r="AU13" s="477" t="s">
        <v>101</v>
      </c>
      <c r="AV13" s="478"/>
      <c r="AW13" s="478"/>
      <c r="AX13" s="478"/>
      <c r="AY13" s="433" t="s">
        <v>133</v>
      </c>
      <c r="AZ13" s="434"/>
      <c r="BA13" s="434"/>
      <c r="BB13" s="434"/>
      <c r="BC13" s="434"/>
      <c r="BD13" s="434"/>
      <c r="BE13" s="434"/>
      <c r="BF13" s="434"/>
      <c r="BG13" s="434"/>
      <c r="BH13" s="434"/>
      <c r="BI13" s="434"/>
      <c r="BJ13" s="434"/>
      <c r="BK13" s="434"/>
      <c r="BL13" s="434"/>
      <c r="BM13" s="435"/>
      <c r="BN13" s="419">
        <v>-57250</v>
      </c>
      <c r="BO13" s="420"/>
      <c r="BP13" s="420"/>
      <c r="BQ13" s="420"/>
      <c r="BR13" s="420"/>
      <c r="BS13" s="420"/>
      <c r="BT13" s="420"/>
      <c r="BU13" s="421"/>
      <c r="BV13" s="419">
        <v>-47939</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4.3</v>
      </c>
      <c r="CU13" s="417"/>
      <c r="CV13" s="417"/>
      <c r="CW13" s="417"/>
      <c r="CX13" s="417"/>
      <c r="CY13" s="417"/>
      <c r="CZ13" s="417"/>
      <c r="DA13" s="418"/>
      <c r="DB13" s="416">
        <v>4.8</v>
      </c>
      <c r="DC13" s="417"/>
      <c r="DD13" s="417"/>
      <c r="DE13" s="417"/>
      <c r="DF13" s="417"/>
      <c r="DG13" s="417"/>
      <c r="DH13" s="417"/>
      <c r="DI13" s="418"/>
    </row>
    <row r="14" spans="1:119" ht="18.75" customHeight="1" thickBot="1" x14ac:dyDescent="0.25">
      <c r="A14" s="169"/>
      <c r="B14" s="528"/>
      <c r="C14" s="529"/>
      <c r="D14" s="529"/>
      <c r="E14" s="529"/>
      <c r="F14" s="529"/>
      <c r="G14" s="529"/>
      <c r="H14" s="529"/>
      <c r="I14" s="529"/>
      <c r="J14" s="529"/>
      <c r="K14" s="530"/>
      <c r="L14" s="493" t="s">
        <v>135</v>
      </c>
      <c r="M14" s="546"/>
      <c r="N14" s="546"/>
      <c r="O14" s="546"/>
      <c r="P14" s="546"/>
      <c r="Q14" s="547"/>
      <c r="R14" s="506">
        <v>32054</v>
      </c>
      <c r="S14" s="507"/>
      <c r="T14" s="507"/>
      <c r="U14" s="507"/>
      <c r="V14" s="508"/>
      <c r="W14" s="510"/>
      <c r="X14" s="408"/>
      <c r="Y14" s="408"/>
      <c r="Z14" s="408"/>
      <c r="AA14" s="408"/>
      <c r="AB14" s="409"/>
      <c r="AC14" s="499">
        <v>2.1</v>
      </c>
      <c r="AD14" s="500"/>
      <c r="AE14" s="500"/>
      <c r="AF14" s="500"/>
      <c r="AG14" s="501"/>
      <c r="AH14" s="499">
        <v>2.2999999999999998</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v>6.8</v>
      </c>
      <c r="CU14" s="517"/>
      <c r="CV14" s="517"/>
      <c r="CW14" s="517"/>
      <c r="CX14" s="517"/>
      <c r="CY14" s="517"/>
      <c r="CZ14" s="517"/>
      <c r="DA14" s="518"/>
      <c r="DB14" s="516">
        <v>5.7</v>
      </c>
      <c r="DC14" s="517"/>
      <c r="DD14" s="517"/>
      <c r="DE14" s="517"/>
      <c r="DF14" s="517"/>
      <c r="DG14" s="517"/>
      <c r="DH14" s="517"/>
      <c r="DI14" s="518"/>
    </row>
    <row r="15" spans="1:119" ht="18.75" customHeight="1" x14ac:dyDescent="0.2">
      <c r="A15" s="169"/>
      <c r="B15" s="528"/>
      <c r="C15" s="529"/>
      <c r="D15" s="529"/>
      <c r="E15" s="529"/>
      <c r="F15" s="529"/>
      <c r="G15" s="529"/>
      <c r="H15" s="529"/>
      <c r="I15" s="529"/>
      <c r="J15" s="529"/>
      <c r="K15" s="530"/>
      <c r="L15" s="178"/>
      <c r="M15" s="503" t="s">
        <v>130</v>
      </c>
      <c r="N15" s="504"/>
      <c r="O15" s="504"/>
      <c r="P15" s="504"/>
      <c r="Q15" s="505"/>
      <c r="R15" s="506">
        <v>31837</v>
      </c>
      <c r="S15" s="507"/>
      <c r="T15" s="507"/>
      <c r="U15" s="507"/>
      <c r="V15" s="508"/>
      <c r="W15" s="509" t="s">
        <v>137</v>
      </c>
      <c r="X15" s="405"/>
      <c r="Y15" s="405"/>
      <c r="Z15" s="405"/>
      <c r="AA15" s="405"/>
      <c r="AB15" s="406"/>
      <c r="AC15" s="372">
        <v>2689</v>
      </c>
      <c r="AD15" s="373"/>
      <c r="AE15" s="373"/>
      <c r="AF15" s="373"/>
      <c r="AG15" s="374"/>
      <c r="AH15" s="372">
        <v>3000</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4557332</v>
      </c>
      <c r="BO15" s="449"/>
      <c r="BP15" s="449"/>
      <c r="BQ15" s="449"/>
      <c r="BR15" s="449"/>
      <c r="BS15" s="449"/>
      <c r="BT15" s="449"/>
      <c r="BU15" s="450"/>
      <c r="BV15" s="448">
        <v>4481381</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79"/>
      <c r="CU15" s="180"/>
      <c r="CV15" s="180"/>
      <c r="CW15" s="180"/>
      <c r="CX15" s="180"/>
      <c r="CY15" s="180"/>
      <c r="CZ15" s="180"/>
      <c r="DA15" s="181"/>
      <c r="DB15" s="179"/>
      <c r="DC15" s="180"/>
      <c r="DD15" s="180"/>
      <c r="DE15" s="180"/>
      <c r="DF15" s="180"/>
      <c r="DG15" s="180"/>
      <c r="DH15" s="180"/>
      <c r="DI15" s="181"/>
    </row>
    <row r="16" spans="1:119" ht="18.75" customHeight="1" x14ac:dyDescent="0.2">
      <c r="A16" s="169"/>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19.5</v>
      </c>
      <c r="AD16" s="500"/>
      <c r="AE16" s="500"/>
      <c r="AF16" s="500"/>
      <c r="AG16" s="501"/>
      <c r="AH16" s="499">
        <v>22</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6325214</v>
      </c>
      <c r="BO16" s="420"/>
      <c r="BP16" s="420"/>
      <c r="BQ16" s="420"/>
      <c r="BR16" s="420"/>
      <c r="BS16" s="420"/>
      <c r="BT16" s="420"/>
      <c r="BU16" s="421"/>
      <c r="BV16" s="419">
        <v>6120488</v>
      </c>
      <c r="BW16" s="420"/>
      <c r="BX16" s="420"/>
      <c r="BY16" s="420"/>
      <c r="BZ16" s="420"/>
      <c r="CA16" s="420"/>
      <c r="CB16" s="420"/>
      <c r="CC16" s="421"/>
      <c r="CD16" s="182"/>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5">
      <c r="A17" s="169"/>
      <c r="B17" s="531"/>
      <c r="C17" s="532"/>
      <c r="D17" s="532"/>
      <c r="E17" s="532"/>
      <c r="F17" s="532"/>
      <c r="G17" s="532"/>
      <c r="H17" s="532"/>
      <c r="I17" s="532"/>
      <c r="J17" s="532"/>
      <c r="K17" s="533"/>
      <c r="L17" s="183"/>
      <c r="M17" s="512" t="s">
        <v>143</v>
      </c>
      <c r="N17" s="513"/>
      <c r="O17" s="513"/>
      <c r="P17" s="513"/>
      <c r="Q17" s="514"/>
      <c r="R17" s="496" t="s">
        <v>144</v>
      </c>
      <c r="S17" s="497"/>
      <c r="T17" s="497"/>
      <c r="U17" s="497"/>
      <c r="V17" s="498"/>
      <c r="W17" s="509" t="s">
        <v>145</v>
      </c>
      <c r="X17" s="405"/>
      <c r="Y17" s="405"/>
      <c r="Z17" s="405"/>
      <c r="AA17" s="405"/>
      <c r="AB17" s="406"/>
      <c r="AC17" s="372">
        <v>10838</v>
      </c>
      <c r="AD17" s="373"/>
      <c r="AE17" s="373"/>
      <c r="AF17" s="373"/>
      <c r="AG17" s="374"/>
      <c r="AH17" s="372">
        <v>10304</v>
      </c>
      <c r="AI17" s="373"/>
      <c r="AJ17" s="373"/>
      <c r="AK17" s="373"/>
      <c r="AL17" s="432"/>
      <c r="AM17" s="476"/>
      <c r="AN17" s="376"/>
      <c r="AO17" s="376"/>
      <c r="AP17" s="376"/>
      <c r="AQ17" s="376"/>
      <c r="AR17" s="376"/>
      <c r="AS17" s="376"/>
      <c r="AT17" s="377"/>
      <c r="AU17" s="477"/>
      <c r="AV17" s="478"/>
      <c r="AW17" s="478"/>
      <c r="AX17" s="478"/>
      <c r="AY17" s="433" t="s">
        <v>146</v>
      </c>
      <c r="AZ17" s="434"/>
      <c r="BA17" s="434"/>
      <c r="BB17" s="434"/>
      <c r="BC17" s="434"/>
      <c r="BD17" s="434"/>
      <c r="BE17" s="434"/>
      <c r="BF17" s="434"/>
      <c r="BG17" s="434"/>
      <c r="BH17" s="434"/>
      <c r="BI17" s="434"/>
      <c r="BJ17" s="434"/>
      <c r="BK17" s="434"/>
      <c r="BL17" s="434"/>
      <c r="BM17" s="435"/>
      <c r="BN17" s="419">
        <v>5891841</v>
      </c>
      <c r="BO17" s="420"/>
      <c r="BP17" s="420"/>
      <c r="BQ17" s="420"/>
      <c r="BR17" s="420"/>
      <c r="BS17" s="420"/>
      <c r="BT17" s="420"/>
      <c r="BU17" s="421"/>
      <c r="BV17" s="419">
        <v>5784290</v>
      </c>
      <c r="BW17" s="420"/>
      <c r="BX17" s="420"/>
      <c r="BY17" s="420"/>
      <c r="BZ17" s="420"/>
      <c r="CA17" s="420"/>
      <c r="CB17" s="420"/>
      <c r="CC17" s="421"/>
      <c r="CD17" s="182"/>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5">
      <c r="A18" s="169"/>
      <c r="B18" s="469" t="s">
        <v>147</v>
      </c>
      <c r="C18" s="470"/>
      <c r="D18" s="470"/>
      <c r="E18" s="471"/>
      <c r="F18" s="471"/>
      <c r="G18" s="471"/>
      <c r="H18" s="471"/>
      <c r="I18" s="471"/>
      <c r="J18" s="471"/>
      <c r="K18" s="471"/>
      <c r="L18" s="472">
        <v>17.18</v>
      </c>
      <c r="M18" s="472"/>
      <c r="N18" s="472"/>
      <c r="O18" s="472"/>
      <c r="P18" s="472"/>
      <c r="Q18" s="472"/>
      <c r="R18" s="473"/>
      <c r="S18" s="473"/>
      <c r="T18" s="473"/>
      <c r="U18" s="473"/>
      <c r="V18" s="474"/>
      <c r="W18" s="490"/>
      <c r="X18" s="491"/>
      <c r="Y18" s="491"/>
      <c r="Z18" s="491"/>
      <c r="AA18" s="491"/>
      <c r="AB18" s="515"/>
      <c r="AC18" s="389">
        <v>78.400000000000006</v>
      </c>
      <c r="AD18" s="390"/>
      <c r="AE18" s="390"/>
      <c r="AF18" s="390"/>
      <c r="AG18" s="475"/>
      <c r="AH18" s="389">
        <v>75.599999999999994</v>
      </c>
      <c r="AI18" s="390"/>
      <c r="AJ18" s="390"/>
      <c r="AK18" s="390"/>
      <c r="AL18" s="391"/>
      <c r="AM18" s="476"/>
      <c r="AN18" s="376"/>
      <c r="AO18" s="376"/>
      <c r="AP18" s="376"/>
      <c r="AQ18" s="376"/>
      <c r="AR18" s="376"/>
      <c r="AS18" s="376"/>
      <c r="AT18" s="377"/>
      <c r="AU18" s="477"/>
      <c r="AV18" s="478"/>
      <c r="AW18" s="478"/>
      <c r="AX18" s="478"/>
      <c r="AY18" s="433" t="s">
        <v>148</v>
      </c>
      <c r="AZ18" s="434"/>
      <c r="BA18" s="434"/>
      <c r="BB18" s="434"/>
      <c r="BC18" s="434"/>
      <c r="BD18" s="434"/>
      <c r="BE18" s="434"/>
      <c r="BF18" s="434"/>
      <c r="BG18" s="434"/>
      <c r="BH18" s="434"/>
      <c r="BI18" s="434"/>
      <c r="BJ18" s="434"/>
      <c r="BK18" s="434"/>
      <c r="BL18" s="434"/>
      <c r="BM18" s="435"/>
      <c r="BN18" s="419">
        <v>7149414</v>
      </c>
      <c r="BO18" s="420"/>
      <c r="BP18" s="420"/>
      <c r="BQ18" s="420"/>
      <c r="BR18" s="420"/>
      <c r="BS18" s="420"/>
      <c r="BT18" s="420"/>
      <c r="BU18" s="421"/>
      <c r="BV18" s="419">
        <v>6661031</v>
      </c>
      <c r="BW18" s="420"/>
      <c r="BX18" s="420"/>
      <c r="BY18" s="420"/>
      <c r="BZ18" s="420"/>
      <c r="CA18" s="420"/>
      <c r="CB18" s="420"/>
      <c r="CC18" s="421"/>
      <c r="CD18" s="182"/>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5">
      <c r="A19" s="169"/>
      <c r="B19" s="469" t="s">
        <v>149</v>
      </c>
      <c r="C19" s="470"/>
      <c r="D19" s="470"/>
      <c r="E19" s="471"/>
      <c r="F19" s="471"/>
      <c r="G19" s="471"/>
      <c r="H19" s="471"/>
      <c r="I19" s="471"/>
      <c r="J19" s="471"/>
      <c r="K19" s="471"/>
      <c r="L19" s="479">
        <v>1841</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150</v>
      </c>
      <c r="AZ19" s="434"/>
      <c r="BA19" s="434"/>
      <c r="BB19" s="434"/>
      <c r="BC19" s="434"/>
      <c r="BD19" s="434"/>
      <c r="BE19" s="434"/>
      <c r="BF19" s="434"/>
      <c r="BG19" s="434"/>
      <c r="BH19" s="434"/>
      <c r="BI19" s="434"/>
      <c r="BJ19" s="434"/>
      <c r="BK19" s="434"/>
      <c r="BL19" s="434"/>
      <c r="BM19" s="435"/>
      <c r="BN19" s="419">
        <v>10004267</v>
      </c>
      <c r="BO19" s="420"/>
      <c r="BP19" s="420"/>
      <c r="BQ19" s="420"/>
      <c r="BR19" s="420"/>
      <c r="BS19" s="420"/>
      <c r="BT19" s="420"/>
      <c r="BU19" s="421"/>
      <c r="BV19" s="419">
        <v>9792273</v>
      </c>
      <c r="BW19" s="420"/>
      <c r="BX19" s="420"/>
      <c r="BY19" s="420"/>
      <c r="BZ19" s="420"/>
      <c r="CA19" s="420"/>
      <c r="CB19" s="420"/>
      <c r="CC19" s="421"/>
      <c r="CD19" s="182"/>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5">
      <c r="A20" s="169"/>
      <c r="B20" s="469" t="s">
        <v>151</v>
      </c>
      <c r="C20" s="470"/>
      <c r="D20" s="470"/>
      <c r="E20" s="471"/>
      <c r="F20" s="471"/>
      <c r="G20" s="471"/>
      <c r="H20" s="471"/>
      <c r="I20" s="471"/>
      <c r="J20" s="471"/>
      <c r="K20" s="471"/>
      <c r="L20" s="479">
        <v>12706</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82"/>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5">
      <c r="A21" s="169"/>
      <c r="B21" s="466" t="s">
        <v>152</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82"/>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2">
      <c r="A22" s="169"/>
      <c r="B22" s="395" t="s">
        <v>153</v>
      </c>
      <c r="C22" s="396"/>
      <c r="D22" s="397"/>
      <c r="E22" s="404" t="s">
        <v>1</v>
      </c>
      <c r="F22" s="405"/>
      <c r="G22" s="405"/>
      <c r="H22" s="405"/>
      <c r="I22" s="405"/>
      <c r="J22" s="405"/>
      <c r="K22" s="406"/>
      <c r="L22" s="404" t="s">
        <v>154</v>
      </c>
      <c r="M22" s="405"/>
      <c r="N22" s="405"/>
      <c r="O22" s="405"/>
      <c r="P22" s="406"/>
      <c r="Q22" s="410" t="s">
        <v>155</v>
      </c>
      <c r="R22" s="411"/>
      <c r="S22" s="411"/>
      <c r="T22" s="411"/>
      <c r="U22" s="411"/>
      <c r="V22" s="412"/>
      <c r="W22" s="461" t="s">
        <v>156</v>
      </c>
      <c r="X22" s="396"/>
      <c r="Y22" s="397"/>
      <c r="Z22" s="404" t="s">
        <v>1</v>
      </c>
      <c r="AA22" s="405"/>
      <c r="AB22" s="405"/>
      <c r="AC22" s="405"/>
      <c r="AD22" s="405"/>
      <c r="AE22" s="405"/>
      <c r="AF22" s="405"/>
      <c r="AG22" s="406"/>
      <c r="AH22" s="422" t="s">
        <v>157</v>
      </c>
      <c r="AI22" s="405"/>
      <c r="AJ22" s="405"/>
      <c r="AK22" s="405"/>
      <c r="AL22" s="406"/>
      <c r="AM22" s="422" t="s">
        <v>158</v>
      </c>
      <c r="AN22" s="423"/>
      <c r="AO22" s="423"/>
      <c r="AP22" s="423"/>
      <c r="AQ22" s="423"/>
      <c r="AR22" s="424"/>
      <c r="AS22" s="410" t="s">
        <v>155</v>
      </c>
      <c r="AT22" s="411"/>
      <c r="AU22" s="411"/>
      <c r="AV22" s="411"/>
      <c r="AW22" s="411"/>
      <c r="AX22" s="428"/>
      <c r="AY22" s="445" t="s">
        <v>159</v>
      </c>
      <c r="AZ22" s="446"/>
      <c r="BA22" s="446"/>
      <c r="BB22" s="446"/>
      <c r="BC22" s="446"/>
      <c r="BD22" s="446"/>
      <c r="BE22" s="446"/>
      <c r="BF22" s="446"/>
      <c r="BG22" s="446"/>
      <c r="BH22" s="446"/>
      <c r="BI22" s="446"/>
      <c r="BJ22" s="446"/>
      <c r="BK22" s="446"/>
      <c r="BL22" s="446"/>
      <c r="BM22" s="447"/>
      <c r="BN22" s="448">
        <v>7170173</v>
      </c>
      <c r="BO22" s="449"/>
      <c r="BP22" s="449"/>
      <c r="BQ22" s="449"/>
      <c r="BR22" s="449"/>
      <c r="BS22" s="449"/>
      <c r="BT22" s="449"/>
      <c r="BU22" s="450"/>
      <c r="BV22" s="448">
        <v>7519363</v>
      </c>
      <c r="BW22" s="449"/>
      <c r="BX22" s="449"/>
      <c r="BY22" s="449"/>
      <c r="BZ22" s="449"/>
      <c r="CA22" s="449"/>
      <c r="CB22" s="449"/>
      <c r="CC22" s="450"/>
      <c r="CD22" s="182"/>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2">
      <c r="A23" s="169"/>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160</v>
      </c>
      <c r="AZ23" s="434"/>
      <c r="BA23" s="434"/>
      <c r="BB23" s="434"/>
      <c r="BC23" s="434"/>
      <c r="BD23" s="434"/>
      <c r="BE23" s="434"/>
      <c r="BF23" s="434"/>
      <c r="BG23" s="434"/>
      <c r="BH23" s="434"/>
      <c r="BI23" s="434"/>
      <c r="BJ23" s="434"/>
      <c r="BK23" s="434"/>
      <c r="BL23" s="434"/>
      <c r="BM23" s="435"/>
      <c r="BN23" s="419">
        <v>7077238</v>
      </c>
      <c r="BO23" s="420"/>
      <c r="BP23" s="420"/>
      <c r="BQ23" s="420"/>
      <c r="BR23" s="420"/>
      <c r="BS23" s="420"/>
      <c r="BT23" s="420"/>
      <c r="BU23" s="421"/>
      <c r="BV23" s="419">
        <v>7402727</v>
      </c>
      <c r="BW23" s="420"/>
      <c r="BX23" s="420"/>
      <c r="BY23" s="420"/>
      <c r="BZ23" s="420"/>
      <c r="CA23" s="420"/>
      <c r="CB23" s="420"/>
      <c r="CC23" s="421"/>
      <c r="CD23" s="182"/>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5">
      <c r="A24" s="169"/>
      <c r="B24" s="398"/>
      <c r="C24" s="399"/>
      <c r="D24" s="400"/>
      <c r="E24" s="375" t="s">
        <v>161</v>
      </c>
      <c r="F24" s="376"/>
      <c r="G24" s="376"/>
      <c r="H24" s="376"/>
      <c r="I24" s="376"/>
      <c r="J24" s="376"/>
      <c r="K24" s="377"/>
      <c r="L24" s="372">
        <v>1</v>
      </c>
      <c r="M24" s="373"/>
      <c r="N24" s="373"/>
      <c r="O24" s="373"/>
      <c r="P24" s="374"/>
      <c r="Q24" s="372">
        <v>7670</v>
      </c>
      <c r="R24" s="373"/>
      <c r="S24" s="373"/>
      <c r="T24" s="373"/>
      <c r="U24" s="373"/>
      <c r="V24" s="374"/>
      <c r="W24" s="462"/>
      <c r="X24" s="399"/>
      <c r="Y24" s="400"/>
      <c r="Z24" s="375" t="s">
        <v>162</v>
      </c>
      <c r="AA24" s="376"/>
      <c r="AB24" s="376"/>
      <c r="AC24" s="376"/>
      <c r="AD24" s="376"/>
      <c r="AE24" s="376"/>
      <c r="AF24" s="376"/>
      <c r="AG24" s="377"/>
      <c r="AH24" s="372">
        <v>248</v>
      </c>
      <c r="AI24" s="373"/>
      <c r="AJ24" s="373"/>
      <c r="AK24" s="373"/>
      <c r="AL24" s="374"/>
      <c r="AM24" s="372">
        <v>729368</v>
      </c>
      <c r="AN24" s="373"/>
      <c r="AO24" s="373"/>
      <c r="AP24" s="373"/>
      <c r="AQ24" s="373"/>
      <c r="AR24" s="374"/>
      <c r="AS24" s="372">
        <v>2941</v>
      </c>
      <c r="AT24" s="373"/>
      <c r="AU24" s="373"/>
      <c r="AV24" s="373"/>
      <c r="AW24" s="373"/>
      <c r="AX24" s="432"/>
      <c r="AY24" s="392" t="s">
        <v>163</v>
      </c>
      <c r="AZ24" s="393"/>
      <c r="BA24" s="393"/>
      <c r="BB24" s="393"/>
      <c r="BC24" s="393"/>
      <c r="BD24" s="393"/>
      <c r="BE24" s="393"/>
      <c r="BF24" s="393"/>
      <c r="BG24" s="393"/>
      <c r="BH24" s="393"/>
      <c r="BI24" s="393"/>
      <c r="BJ24" s="393"/>
      <c r="BK24" s="393"/>
      <c r="BL24" s="393"/>
      <c r="BM24" s="394"/>
      <c r="BN24" s="419">
        <v>2501082</v>
      </c>
      <c r="BO24" s="420"/>
      <c r="BP24" s="420"/>
      <c r="BQ24" s="420"/>
      <c r="BR24" s="420"/>
      <c r="BS24" s="420"/>
      <c r="BT24" s="420"/>
      <c r="BU24" s="421"/>
      <c r="BV24" s="419">
        <v>2446016</v>
      </c>
      <c r="BW24" s="420"/>
      <c r="BX24" s="420"/>
      <c r="BY24" s="420"/>
      <c r="BZ24" s="420"/>
      <c r="CA24" s="420"/>
      <c r="CB24" s="420"/>
      <c r="CC24" s="421"/>
      <c r="CD24" s="182"/>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2">
      <c r="A25" s="169"/>
      <c r="B25" s="398"/>
      <c r="C25" s="399"/>
      <c r="D25" s="400"/>
      <c r="E25" s="375" t="s">
        <v>164</v>
      </c>
      <c r="F25" s="376"/>
      <c r="G25" s="376"/>
      <c r="H25" s="376"/>
      <c r="I25" s="376"/>
      <c r="J25" s="376"/>
      <c r="K25" s="377"/>
      <c r="L25" s="372">
        <v>1</v>
      </c>
      <c r="M25" s="373"/>
      <c r="N25" s="373"/>
      <c r="O25" s="373"/>
      <c r="P25" s="374"/>
      <c r="Q25" s="372">
        <v>6230</v>
      </c>
      <c r="R25" s="373"/>
      <c r="S25" s="373"/>
      <c r="T25" s="373"/>
      <c r="U25" s="373"/>
      <c r="V25" s="374"/>
      <c r="W25" s="462"/>
      <c r="X25" s="399"/>
      <c r="Y25" s="400"/>
      <c r="Z25" s="375" t="s">
        <v>165</v>
      </c>
      <c r="AA25" s="376"/>
      <c r="AB25" s="376"/>
      <c r="AC25" s="376"/>
      <c r="AD25" s="376"/>
      <c r="AE25" s="376"/>
      <c r="AF25" s="376"/>
      <c r="AG25" s="377"/>
      <c r="AH25" s="372">
        <v>49</v>
      </c>
      <c r="AI25" s="373"/>
      <c r="AJ25" s="373"/>
      <c r="AK25" s="373"/>
      <c r="AL25" s="374"/>
      <c r="AM25" s="372">
        <v>150920</v>
      </c>
      <c r="AN25" s="373"/>
      <c r="AO25" s="373"/>
      <c r="AP25" s="373"/>
      <c r="AQ25" s="373"/>
      <c r="AR25" s="374"/>
      <c r="AS25" s="372">
        <v>3080</v>
      </c>
      <c r="AT25" s="373"/>
      <c r="AU25" s="373"/>
      <c r="AV25" s="373"/>
      <c r="AW25" s="373"/>
      <c r="AX25" s="432"/>
      <c r="AY25" s="445" t="s">
        <v>166</v>
      </c>
      <c r="AZ25" s="446"/>
      <c r="BA25" s="446"/>
      <c r="BB25" s="446"/>
      <c r="BC25" s="446"/>
      <c r="BD25" s="446"/>
      <c r="BE25" s="446"/>
      <c r="BF25" s="446"/>
      <c r="BG25" s="446"/>
      <c r="BH25" s="446"/>
      <c r="BI25" s="446"/>
      <c r="BJ25" s="446"/>
      <c r="BK25" s="446"/>
      <c r="BL25" s="446"/>
      <c r="BM25" s="447"/>
      <c r="BN25" s="448">
        <v>6074409</v>
      </c>
      <c r="BO25" s="449"/>
      <c r="BP25" s="449"/>
      <c r="BQ25" s="449"/>
      <c r="BR25" s="449"/>
      <c r="BS25" s="449"/>
      <c r="BT25" s="449"/>
      <c r="BU25" s="450"/>
      <c r="BV25" s="448">
        <v>5976610</v>
      </c>
      <c r="BW25" s="449"/>
      <c r="BX25" s="449"/>
      <c r="BY25" s="449"/>
      <c r="BZ25" s="449"/>
      <c r="CA25" s="449"/>
      <c r="CB25" s="449"/>
      <c r="CC25" s="450"/>
      <c r="CD25" s="182"/>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2">
      <c r="A26" s="169"/>
      <c r="B26" s="398"/>
      <c r="C26" s="399"/>
      <c r="D26" s="400"/>
      <c r="E26" s="375" t="s">
        <v>167</v>
      </c>
      <c r="F26" s="376"/>
      <c r="G26" s="376"/>
      <c r="H26" s="376"/>
      <c r="I26" s="376"/>
      <c r="J26" s="376"/>
      <c r="K26" s="377"/>
      <c r="L26" s="372">
        <v>1</v>
      </c>
      <c r="M26" s="373"/>
      <c r="N26" s="373"/>
      <c r="O26" s="373"/>
      <c r="P26" s="374"/>
      <c r="Q26" s="372">
        <v>5750</v>
      </c>
      <c r="R26" s="373"/>
      <c r="S26" s="373"/>
      <c r="T26" s="373"/>
      <c r="U26" s="373"/>
      <c r="V26" s="374"/>
      <c r="W26" s="462"/>
      <c r="X26" s="399"/>
      <c r="Y26" s="400"/>
      <c r="Z26" s="375" t="s">
        <v>168</v>
      </c>
      <c r="AA26" s="430"/>
      <c r="AB26" s="430"/>
      <c r="AC26" s="430"/>
      <c r="AD26" s="430"/>
      <c r="AE26" s="430"/>
      <c r="AF26" s="430"/>
      <c r="AG26" s="431"/>
      <c r="AH26" s="372">
        <v>3</v>
      </c>
      <c r="AI26" s="373"/>
      <c r="AJ26" s="373"/>
      <c r="AK26" s="373"/>
      <c r="AL26" s="374"/>
      <c r="AM26" s="372">
        <v>6945</v>
      </c>
      <c r="AN26" s="373"/>
      <c r="AO26" s="373"/>
      <c r="AP26" s="373"/>
      <c r="AQ26" s="373"/>
      <c r="AR26" s="374"/>
      <c r="AS26" s="372">
        <v>2315</v>
      </c>
      <c r="AT26" s="373"/>
      <c r="AU26" s="373"/>
      <c r="AV26" s="373"/>
      <c r="AW26" s="373"/>
      <c r="AX26" s="432"/>
      <c r="AY26" s="459" t="s">
        <v>169</v>
      </c>
      <c r="AZ26" s="379"/>
      <c r="BA26" s="379"/>
      <c r="BB26" s="379"/>
      <c r="BC26" s="379"/>
      <c r="BD26" s="379"/>
      <c r="BE26" s="379"/>
      <c r="BF26" s="379"/>
      <c r="BG26" s="379"/>
      <c r="BH26" s="379"/>
      <c r="BI26" s="379"/>
      <c r="BJ26" s="379"/>
      <c r="BK26" s="379"/>
      <c r="BL26" s="379"/>
      <c r="BM26" s="460"/>
      <c r="BN26" s="419" t="s">
        <v>122</v>
      </c>
      <c r="BO26" s="420"/>
      <c r="BP26" s="420"/>
      <c r="BQ26" s="420"/>
      <c r="BR26" s="420"/>
      <c r="BS26" s="420"/>
      <c r="BT26" s="420"/>
      <c r="BU26" s="421"/>
      <c r="BV26" s="419" t="s">
        <v>122</v>
      </c>
      <c r="BW26" s="420"/>
      <c r="BX26" s="420"/>
      <c r="BY26" s="420"/>
      <c r="BZ26" s="420"/>
      <c r="CA26" s="420"/>
      <c r="CB26" s="420"/>
      <c r="CC26" s="421"/>
      <c r="CD26" s="182"/>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5">
      <c r="A27" s="169"/>
      <c r="B27" s="398"/>
      <c r="C27" s="399"/>
      <c r="D27" s="400"/>
      <c r="E27" s="375" t="s">
        <v>170</v>
      </c>
      <c r="F27" s="376"/>
      <c r="G27" s="376"/>
      <c r="H27" s="376"/>
      <c r="I27" s="376"/>
      <c r="J27" s="376"/>
      <c r="K27" s="377"/>
      <c r="L27" s="372">
        <v>1</v>
      </c>
      <c r="M27" s="373"/>
      <c r="N27" s="373"/>
      <c r="O27" s="373"/>
      <c r="P27" s="374"/>
      <c r="Q27" s="372">
        <v>4230</v>
      </c>
      <c r="R27" s="373"/>
      <c r="S27" s="373"/>
      <c r="T27" s="373"/>
      <c r="U27" s="373"/>
      <c r="V27" s="374"/>
      <c r="W27" s="462"/>
      <c r="X27" s="399"/>
      <c r="Y27" s="400"/>
      <c r="Z27" s="375" t="s">
        <v>171</v>
      </c>
      <c r="AA27" s="376"/>
      <c r="AB27" s="376"/>
      <c r="AC27" s="376"/>
      <c r="AD27" s="376"/>
      <c r="AE27" s="376"/>
      <c r="AF27" s="376"/>
      <c r="AG27" s="377"/>
      <c r="AH27" s="372">
        <v>18</v>
      </c>
      <c r="AI27" s="373"/>
      <c r="AJ27" s="373"/>
      <c r="AK27" s="373"/>
      <c r="AL27" s="374"/>
      <c r="AM27" s="372">
        <v>60810</v>
      </c>
      <c r="AN27" s="373"/>
      <c r="AO27" s="373"/>
      <c r="AP27" s="373"/>
      <c r="AQ27" s="373"/>
      <c r="AR27" s="374"/>
      <c r="AS27" s="372">
        <v>3378</v>
      </c>
      <c r="AT27" s="373"/>
      <c r="AU27" s="373"/>
      <c r="AV27" s="373"/>
      <c r="AW27" s="373"/>
      <c r="AX27" s="432"/>
      <c r="AY27" s="456" t="s">
        <v>172</v>
      </c>
      <c r="AZ27" s="457"/>
      <c r="BA27" s="457"/>
      <c r="BB27" s="457"/>
      <c r="BC27" s="457"/>
      <c r="BD27" s="457"/>
      <c r="BE27" s="457"/>
      <c r="BF27" s="457"/>
      <c r="BG27" s="457"/>
      <c r="BH27" s="457"/>
      <c r="BI27" s="457"/>
      <c r="BJ27" s="457"/>
      <c r="BK27" s="457"/>
      <c r="BL27" s="457"/>
      <c r="BM27" s="458"/>
      <c r="BN27" s="453">
        <v>951631</v>
      </c>
      <c r="BO27" s="454"/>
      <c r="BP27" s="454"/>
      <c r="BQ27" s="454"/>
      <c r="BR27" s="454"/>
      <c r="BS27" s="454"/>
      <c r="BT27" s="454"/>
      <c r="BU27" s="455"/>
      <c r="BV27" s="453">
        <v>953891</v>
      </c>
      <c r="BW27" s="454"/>
      <c r="BX27" s="454"/>
      <c r="BY27" s="454"/>
      <c r="BZ27" s="454"/>
      <c r="CA27" s="454"/>
      <c r="CB27" s="454"/>
      <c r="CC27" s="455"/>
      <c r="CD27" s="184"/>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2">
      <c r="A28" s="169"/>
      <c r="B28" s="398"/>
      <c r="C28" s="399"/>
      <c r="D28" s="400"/>
      <c r="E28" s="375" t="s">
        <v>173</v>
      </c>
      <c r="F28" s="376"/>
      <c r="G28" s="376"/>
      <c r="H28" s="376"/>
      <c r="I28" s="376"/>
      <c r="J28" s="376"/>
      <c r="K28" s="377"/>
      <c r="L28" s="372">
        <v>1</v>
      </c>
      <c r="M28" s="373"/>
      <c r="N28" s="373"/>
      <c r="O28" s="373"/>
      <c r="P28" s="374"/>
      <c r="Q28" s="372">
        <v>3440</v>
      </c>
      <c r="R28" s="373"/>
      <c r="S28" s="373"/>
      <c r="T28" s="373"/>
      <c r="U28" s="373"/>
      <c r="V28" s="374"/>
      <c r="W28" s="462"/>
      <c r="X28" s="399"/>
      <c r="Y28" s="400"/>
      <c r="Z28" s="375" t="s">
        <v>174</v>
      </c>
      <c r="AA28" s="376"/>
      <c r="AB28" s="376"/>
      <c r="AC28" s="376"/>
      <c r="AD28" s="376"/>
      <c r="AE28" s="376"/>
      <c r="AF28" s="376"/>
      <c r="AG28" s="377"/>
      <c r="AH28" s="372" t="s">
        <v>122</v>
      </c>
      <c r="AI28" s="373"/>
      <c r="AJ28" s="373"/>
      <c r="AK28" s="373"/>
      <c r="AL28" s="374"/>
      <c r="AM28" s="372" t="s">
        <v>122</v>
      </c>
      <c r="AN28" s="373"/>
      <c r="AO28" s="373"/>
      <c r="AP28" s="373"/>
      <c r="AQ28" s="373"/>
      <c r="AR28" s="374"/>
      <c r="AS28" s="372" t="s">
        <v>122</v>
      </c>
      <c r="AT28" s="373"/>
      <c r="AU28" s="373"/>
      <c r="AV28" s="373"/>
      <c r="AW28" s="373"/>
      <c r="AX28" s="432"/>
      <c r="AY28" s="436" t="s">
        <v>175</v>
      </c>
      <c r="AZ28" s="437"/>
      <c r="BA28" s="437"/>
      <c r="BB28" s="438"/>
      <c r="BC28" s="445" t="s">
        <v>46</v>
      </c>
      <c r="BD28" s="446"/>
      <c r="BE28" s="446"/>
      <c r="BF28" s="446"/>
      <c r="BG28" s="446"/>
      <c r="BH28" s="446"/>
      <c r="BI28" s="446"/>
      <c r="BJ28" s="446"/>
      <c r="BK28" s="446"/>
      <c r="BL28" s="446"/>
      <c r="BM28" s="447"/>
      <c r="BN28" s="448">
        <v>1370658</v>
      </c>
      <c r="BO28" s="449"/>
      <c r="BP28" s="449"/>
      <c r="BQ28" s="449"/>
      <c r="BR28" s="449"/>
      <c r="BS28" s="449"/>
      <c r="BT28" s="449"/>
      <c r="BU28" s="450"/>
      <c r="BV28" s="448">
        <v>1311477</v>
      </c>
      <c r="BW28" s="449"/>
      <c r="BX28" s="449"/>
      <c r="BY28" s="449"/>
      <c r="BZ28" s="449"/>
      <c r="CA28" s="449"/>
      <c r="CB28" s="449"/>
      <c r="CC28" s="450"/>
      <c r="CD28" s="182"/>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2">
      <c r="A29" s="169"/>
      <c r="B29" s="398"/>
      <c r="C29" s="399"/>
      <c r="D29" s="400"/>
      <c r="E29" s="375" t="s">
        <v>176</v>
      </c>
      <c r="F29" s="376"/>
      <c r="G29" s="376"/>
      <c r="H29" s="376"/>
      <c r="I29" s="376"/>
      <c r="J29" s="376"/>
      <c r="K29" s="377"/>
      <c r="L29" s="372">
        <v>12</v>
      </c>
      <c r="M29" s="373"/>
      <c r="N29" s="373"/>
      <c r="O29" s="373"/>
      <c r="P29" s="374"/>
      <c r="Q29" s="372">
        <v>3150</v>
      </c>
      <c r="R29" s="373"/>
      <c r="S29" s="373"/>
      <c r="T29" s="373"/>
      <c r="U29" s="373"/>
      <c r="V29" s="374"/>
      <c r="W29" s="463"/>
      <c r="X29" s="464"/>
      <c r="Y29" s="465"/>
      <c r="Z29" s="375" t="s">
        <v>177</v>
      </c>
      <c r="AA29" s="376"/>
      <c r="AB29" s="376"/>
      <c r="AC29" s="376"/>
      <c r="AD29" s="376"/>
      <c r="AE29" s="376"/>
      <c r="AF29" s="376"/>
      <c r="AG29" s="377"/>
      <c r="AH29" s="372">
        <v>266</v>
      </c>
      <c r="AI29" s="373"/>
      <c r="AJ29" s="373"/>
      <c r="AK29" s="373"/>
      <c r="AL29" s="374"/>
      <c r="AM29" s="372">
        <v>790178</v>
      </c>
      <c r="AN29" s="373"/>
      <c r="AO29" s="373"/>
      <c r="AP29" s="373"/>
      <c r="AQ29" s="373"/>
      <c r="AR29" s="374"/>
      <c r="AS29" s="372">
        <v>2971</v>
      </c>
      <c r="AT29" s="373"/>
      <c r="AU29" s="373"/>
      <c r="AV29" s="373"/>
      <c r="AW29" s="373"/>
      <c r="AX29" s="432"/>
      <c r="AY29" s="439"/>
      <c r="AZ29" s="440"/>
      <c r="BA29" s="440"/>
      <c r="BB29" s="441"/>
      <c r="BC29" s="433" t="s">
        <v>178</v>
      </c>
      <c r="BD29" s="434"/>
      <c r="BE29" s="434"/>
      <c r="BF29" s="434"/>
      <c r="BG29" s="434"/>
      <c r="BH29" s="434"/>
      <c r="BI29" s="434"/>
      <c r="BJ29" s="434"/>
      <c r="BK29" s="434"/>
      <c r="BL29" s="434"/>
      <c r="BM29" s="435"/>
      <c r="BN29" s="419">
        <v>411</v>
      </c>
      <c r="BO29" s="420"/>
      <c r="BP29" s="420"/>
      <c r="BQ29" s="420"/>
      <c r="BR29" s="420"/>
      <c r="BS29" s="420"/>
      <c r="BT29" s="420"/>
      <c r="BU29" s="421"/>
      <c r="BV29" s="419">
        <v>410</v>
      </c>
      <c r="BW29" s="420"/>
      <c r="BX29" s="420"/>
      <c r="BY29" s="420"/>
      <c r="BZ29" s="420"/>
      <c r="CA29" s="420"/>
      <c r="CB29" s="420"/>
      <c r="CC29" s="421"/>
      <c r="CD29" s="184"/>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5">
      <c r="A30" s="169"/>
      <c r="B30" s="401"/>
      <c r="C30" s="402"/>
      <c r="D30" s="403"/>
      <c r="E30" s="380"/>
      <c r="F30" s="381"/>
      <c r="G30" s="381"/>
      <c r="H30" s="381"/>
      <c r="I30" s="381"/>
      <c r="J30" s="381"/>
      <c r="K30" s="382"/>
      <c r="L30" s="383"/>
      <c r="M30" s="384"/>
      <c r="N30" s="384"/>
      <c r="O30" s="384"/>
      <c r="P30" s="385"/>
      <c r="Q30" s="383"/>
      <c r="R30" s="384"/>
      <c r="S30" s="384"/>
      <c r="T30" s="384"/>
      <c r="U30" s="384"/>
      <c r="V30" s="385"/>
      <c r="W30" s="386" t="s">
        <v>179</v>
      </c>
      <c r="X30" s="387"/>
      <c r="Y30" s="387"/>
      <c r="Z30" s="387"/>
      <c r="AA30" s="387"/>
      <c r="AB30" s="387"/>
      <c r="AC30" s="387"/>
      <c r="AD30" s="387"/>
      <c r="AE30" s="387"/>
      <c r="AF30" s="387"/>
      <c r="AG30" s="388"/>
      <c r="AH30" s="389">
        <v>98.8</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3446654</v>
      </c>
      <c r="BO30" s="454"/>
      <c r="BP30" s="454"/>
      <c r="BQ30" s="454"/>
      <c r="BR30" s="454"/>
      <c r="BS30" s="454"/>
      <c r="BT30" s="454"/>
      <c r="BU30" s="455"/>
      <c r="BV30" s="453">
        <v>3482084</v>
      </c>
      <c r="BW30" s="454"/>
      <c r="BX30" s="454"/>
      <c r="BY30" s="454"/>
      <c r="BZ30" s="454"/>
      <c r="CA30" s="454"/>
      <c r="CB30" s="454"/>
      <c r="CC30" s="455"/>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2">
      <c r="A31" s="169"/>
      <c r="B31" s="191"/>
      <c r="DI31" s="192"/>
    </row>
    <row r="32" spans="1:113" ht="13.5" customHeight="1" x14ac:dyDescent="0.2">
      <c r="A32" s="169"/>
      <c r="B32" s="193"/>
      <c r="C32" s="378" t="s">
        <v>180</v>
      </c>
      <c r="D32" s="378"/>
      <c r="E32" s="378"/>
      <c r="F32" s="378"/>
      <c r="G32" s="378"/>
      <c r="H32" s="378"/>
      <c r="I32" s="378"/>
      <c r="J32" s="378"/>
      <c r="K32" s="378"/>
      <c r="L32" s="378"/>
      <c r="M32" s="378"/>
      <c r="N32" s="378"/>
      <c r="O32" s="378"/>
      <c r="P32" s="378"/>
      <c r="Q32" s="378"/>
      <c r="R32" s="378"/>
      <c r="S32" s="378"/>
      <c r="U32" s="379" t="s">
        <v>181</v>
      </c>
      <c r="V32" s="379"/>
      <c r="W32" s="379"/>
      <c r="X32" s="379"/>
      <c r="Y32" s="379"/>
      <c r="Z32" s="379"/>
      <c r="AA32" s="379"/>
      <c r="AB32" s="379"/>
      <c r="AC32" s="379"/>
      <c r="AD32" s="379"/>
      <c r="AE32" s="379"/>
      <c r="AF32" s="379"/>
      <c r="AG32" s="379"/>
      <c r="AH32" s="379"/>
      <c r="AI32" s="379"/>
      <c r="AJ32" s="379"/>
      <c r="AK32" s="379"/>
      <c r="AM32" s="379" t="s">
        <v>182</v>
      </c>
      <c r="AN32" s="379"/>
      <c r="AO32" s="379"/>
      <c r="AP32" s="379"/>
      <c r="AQ32" s="379"/>
      <c r="AR32" s="379"/>
      <c r="AS32" s="379"/>
      <c r="AT32" s="379"/>
      <c r="AU32" s="379"/>
      <c r="AV32" s="379"/>
      <c r="AW32" s="379"/>
      <c r="AX32" s="379"/>
      <c r="AY32" s="379"/>
      <c r="AZ32" s="379"/>
      <c r="BA32" s="379"/>
      <c r="BB32" s="379"/>
      <c r="BC32" s="379"/>
      <c r="BE32" s="379" t="s">
        <v>183</v>
      </c>
      <c r="BF32" s="379"/>
      <c r="BG32" s="379"/>
      <c r="BH32" s="379"/>
      <c r="BI32" s="379"/>
      <c r="BJ32" s="379"/>
      <c r="BK32" s="379"/>
      <c r="BL32" s="379"/>
      <c r="BM32" s="379"/>
      <c r="BN32" s="379"/>
      <c r="BO32" s="379"/>
      <c r="BP32" s="379"/>
      <c r="BQ32" s="379"/>
      <c r="BR32" s="379"/>
      <c r="BS32" s="379"/>
      <c r="BT32" s="379"/>
      <c r="BU32" s="379"/>
      <c r="BW32" s="379" t="s">
        <v>184</v>
      </c>
      <c r="BX32" s="379"/>
      <c r="BY32" s="379"/>
      <c r="BZ32" s="379"/>
      <c r="CA32" s="379"/>
      <c r="CB32" s="379"/>
      <c r="CC32" s="379"/>
      <c r="CD32" s="379"/>
      <c r="CE32" s="379"/>
      <c r="CF32" s="379"/>
      <c r="CG32" s="379"/>
      <c r="CH32" s="379"/>
      <c r="CI32" s="379"/>
      <c r="CJ32" s="379"/>
      <c r="CK32" s="379"/>
      <c r="CL32" s="379"/>
      <c r="CM32" s="379"/>
      <c r="CO32" s="379" t="s">
        <v>185</v>
      </c>
      <c r="CP32" s="379"/>
      <c r="CQ32" s="379"/>
      <c r="CR32" s="379"/>
      <c r="CS32" s="379"/>
      <c r="CT32" s="379"/>
      <c r="CU32" s="379"/>
      <c r="CV32" s="379"/>
      <c r="CW32" s="379"/>
      <c r="CX32" s="379"/>
      <c r="CY32" s="379"/>
      <c r="CZ32" s="379"/>
      <c r="DA32" s="379"/>
      <c r="DB32" s="379"/>
      <c r="DC32" s="379"/>
      <c r="DD32" s="379"/>
      <c r="DE32" s="379"/>
      <c r="DI32" s="192"/>
    </row>
    <row r="33" spans="1:113" ht="13.5" customHeight="1" x14ac:dyDescent="0.2">
      <c r="A33" s="169"/>
      <c r="B33" s="193"/>
      <c r="C33" s="371" t="s">
        <v>186</v>
      </c>
      <c r="D33" s="371"/>
      <c r="E33" s="370" t="s">
        <v>187</v>
      </c>
      <c r="F33" s="370"/>
      <c r="G33" s="370"/>
      <c r="H33" s="370"/>
      <c r="I33" s="370"/>
      <c r="J33" s="370"/>
      <c r="K33" s="370"/>
      <c r="L33" s="370"/>
      <c r="M33" s="370"/>
      <c r="N33" s="370"/>
      <c r="O33" s="370"/>
      <c r="P33" s="370"/>
      <c r="Q33" s="370"/>
      <c r="R33" s="370"/>
      <c r="S33" s="370"/>
      <c r="T33" s="194"/>
      <c r="U33" s="371" t="s">
        <v>186</v>
      </c>
      <c r="V33" s="371"/>
      <c r="W33" s="370" t="s">
        <v>187</v>
      </c>
      <c r="X33" s="370"/>
      <c r="Y33" s="370"/>
      <c r="Z33" s="370"/>
      <c r="AA33" s="370"/>
      <c r="AB33" s="370"/>
      <c r="AC33" s="370"/>
      <c r="AD33" s="370"/>
      <c r="AE33" s="370"/>
      <c r="AF33" s="370"/>
      <c r="AG33" s="370"/>
      <c r="AH33" s="370"/>
      <c r="AI33" s="370"/>
      <c r="AJ33" s="370"/>
      <c r="AK33" s="370"/>
      <c r="AL33" s="194"/>
      <c r="AM33" s="371" t="s">
        <v>186</v>
      </c>
      <c r="AN33" s="371"/>
      <c r="AO33" s="370" t="s">
        <v>187</v>
      </c>
      <c r="AP33" s="370"/>
      <c r="AQ33" s="370"/>
      <c r="AR33" s="370"/>
      <c r="AS33" s="370"/>
      <c r="AT33" s="370"/>
      <c r="AU33" s="370"/>
      <c r="AV33" s="370"/>
      <c r="AW33" s="370"/>
      <c r="AX33" s="370"/>
      <c r="AY33" s="370"/>
      <c r="AZ33" s="370"/>
      <c r="BA33" s="370"/>
      <c r="BB33" s="370"/>
      <c r="BC33" s="370"/>
      <c r="BD33" s="195"/>
      <c r="BE33" s="370" t="s">
        <v>188</v>
      </c>
      <c r="BF33" s="370"/>
      <c r="BG33" s="370" t="s">
        <v>189</v>
      </c>
      <c r="BH33" s="370"/>
      <c r="BI33" s="370"/>
      <c r="BJ33" s="370"/>
      <c r="BK33" s="370"/>
      <c r="BL33" s="370"/>
      <c r="BM33" s="370"/>
      <c r="BN33" s="370"/>
      <c r="BO33" s="370"/>
      <c r="BP33" s="370"/>
      <c r="BQ33" s="370"/>
      <c r="BR33" s="370"/>
      <c r="BS33" s="370"/>
      <c r="BT33" s="370"/>
      <c r="BU33" s="370"/>
      <c r="BV33" s="195"/>
      <c r="BW33" s="371" t="s">
        <v>188</v>
      </c>
      <c r="BX33" s="371"/>
      <c r="BY33" s="370" t="s">
        <v>190</v>
      </c>
      <c r="BZ33" s="370"/>
      <c r="CA33" s="370"/>
      <c r="CB33" s="370"/>
      <c r="CC33" s="370"/>
      <c r="CD33" s="370"/>
      <c r="CE33" s="370"/>
      <c r="CF33" s="370"/>
      <c r="CG33" s="370"/>
      <c r="CH33" s="370"/>
      <c r="CI33" s="370"/>
      <c r="CJ33" s="370"/>
      <c r="CK33" s="370"/>
      <c r="CL33" s="370"/>
      <c r="CM33" s="370"/>
      <c r="CN33" s="194"/>
      <c r="CO33" s="371" t="s">
        <v>186</v>
      </c>
      <c r="CP33" s="371"/>
      <c r="CQ33" s="370" t="s">
        <v>191</v>
      </c>
      <c r="CR33" s="370"/>
      <c r="CS33" s="370"/>
      <c r="CT33" s="370"/>
      <c r="CU33" s="370"/>
      <c r="CV33" s="370"/>
      <c r="CW33" s="370"/>
      <c r="CX33" s="370"/>
      <c r="CY33" s="370"/>
      <c r="CZ33" s="370"/>
      <c r="DA33" s="370"/>
      <c r="DB33" s="370"/>
      <c r="DC33" s="370"/>
      <c r="DD33" s="370"/>
      <c r="DE33" s="370"/>
      <c r="DF33" s="194"/>
      <c r="DG33" s="369" t="s">
        <v>192</v>
      </c>
      <c r="DH33" s="369"/>
      <c r="DI33" s="196"/>
    </row>
    <row r="34" spans="1:113" ht="32.25" customHeight="1" x14ac:dyDescent="0.2">
      <c r="A34" s="169"/>
      <c r="B34" s="193"/>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69"/>
      <c r="U34" s="367">
        <f>IF(W34="","",MAX(C34:D43)+1)</f>
        <v>2</v>
      </c>
      <c r="V34" s="367"/>
      <c r="W34" s="368" t="str">
        <f>IF('各会計、関係団体の財政状況及び健全化判断比率'!B28="","",'各会計、関係団体の財政状況及び健全化判断比率'!B28)</f>
        <v>国民健康保険事業特別会計</v>
      </c>
      <c r="X34" s="368"/>
      <c r="Y34" s="368"/>
      <c r="Z34" s="368"/>
      <c r="AA34" s="368"/>
      <c r="AB34" s="368"/>
      <c r="AC34" s="368"/>
      <c r="AD34" s="368"/>
      <c r="AE34" s="368"/>
      <c r="AF34" s="368"/>
      <c r="AG34" s="368"/>
      <c r="AH34" s="368"/>
      <c r="AI34" s="368"/>
      <c r="AJ34" s="368"/>
      <c r="AK34" s="368"/>
      <c r="AL34" s="169"/>
      <c r="AM34" s="367">
        <f>IF(AO34="","",MAX(C34:D43,U34:V43)+1)</f>
        <v>5</v>
      </c>
      <c r="AN34" s="367"/>
      <c r="AO34" s="368" t="str">
        <f>IF('各会計、関係団体の財政状況及び健全化判断比率'!B31="","",'各会計、関係団体の財政状況及び健全化判断比率'!B31)</f>
        <v>下水道事業会計</v>
      </c>
      <c r="AP34" s="368"/>
      <c r="AQ34" s="368"/>
      <c r="AR34" s="368"/>
      <c r="AS34" s="368"/>
      <c r="AT34" s="368"/>
      <c r="AU34" s="368"/>
      <c r="AV34" s="368"/>
      <c r="AW34" s="368"/>
      <c r="AX34" s="368"/>
      <c r="AY34" s="368"/>
      <c r="AZ34" s="368"/>
      <c r="BA34" s="368"/>
      <c r="BB34" s="368"/>
      <c r="BC34" s="368"/>
      <c r="BD34" s="169"/>
      <c r="BE34" s="367" t="str">
        <f>IF(BG34="","",MAX(C34:D43,U34:V43,AM34:AN43)+1)</f>
        <v/>
      </c>
      <c r="BF34" s="367"/>
      <c r="BG34" s="368"/>
      <c r="BH34" s="368"/>
      <c r="BI34" s="368"/>
      <c r="BJ34" s="368"/>
      <c r="BK34" s="368"/>
      <c r="BL34" s="368"/>
      <c r="BM34" s="368"/>
      <c r="BN34" s="368"/>
      <c r="BO34" s="368"/>
      <c r="BP34" s="368"/>
      <c r="BQ34" s="368"/>
      <c r="BR34" s="368"/>
      <c r="BS34" s="368"/>
      <c r="BT34" s="368"/>
      <c r="BU34" s="368"/>
      <c r="BV34" s="169"/>
      <c r="BW34" s="367">
        <f>IF(BY34="","",MAX(C34:D43,U34:V43,AM34:AN43,BE34:BF43)+1)</f>
        <v>6</v>
      </c>
      <c r="BX34" s="367"/>
      <c r="BY34" s="368" t="str">
        <f>IF('各会計、関係団体の財政状況及び健全化判断比率'!B68="","",'各会計、関係団体の財政状況及び健全化判断比率'!B68)</f>
        <v>神奈川県市町村職員退職手当組合</v>
      </c>
      <c r="BZ34" s="368"/>
      <c r="CA34" s="368"/>
      <c r="CB34" s="368"/>
      <c r="CC34" s="368"/>
      <c r="CD34" s="368"/>
      <c r="CE34" s="368"/>
      <c r="CF34" s="368"/>
      <c r="CG34" s="368"/>
      <c r="CH34" s="368"/>
      <c r="CI34" s="368"/>
      <c r="CJ34" s="368"/>
      <c r="CK34" s="368"/>
      <c r="CL34" s="368"/>
      <c r="CM34" s="368"/>
      <c r="CN34" s="169"/>
      <c r="CO34" s="367">
        <f>IF(CQ34="","",MAX(C34:D43,U34:V43,AM34:AN43,BE34:BF43,BW34:BX43)+1)</f>
        <v>10</v>
      </c>
      <c r="CP34" s="367"/>
      <c r="CQ34" s="368" t="str">
        <f>IF('各会計、関係団体の財政状況及び健全化判断比率'!BS7="","",'各会計、関係団体の財政状況及び健全化判断比率'!BS7)</f>
        <v>大磯町土地開発公社</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〇</v>
      </c>
      <c r="DH34" s="365"/>
      <c r="DI34" s="196"/>
    </row>
    <row r="35" spans="1:113" ht="32.25" customHeight="1" x14ac:dyDescent="0.2">
      <c r="A35" s="169"/>
      <c r="B35" s="193"/>
      <c r="C35" s="367" t="str">
        <f>IF(E35="","",C34+1)</f>
        <v/>
      </c>
      <c r="D35" s="367"/>
      <c r="E35" s="368" t="str">
        <f>IF('各会計、関係団体の財政状況及び健全化判断比率'!B8="","",'各会計、関係団体の財政状況及び健全化判断比率'!B8)</f>
        <v/>
      </c>
      <c r="F35" s="368"/>
      <c r="G35" s="368"/>
      <c r="H35" s="368"/>
      <c r="I35" s="368"/>
      <c r="J35" s="368"/>
      <c r="K35" s="368"/>
      <c r="L35" s="368"/>
      <c r="M35" s="368"/>
      <c r="N35" s="368"/>
      <c r="O35" s="368"/>
      <c r="P35" s="368"/>
      <c r="Q35" s="368"/>
      <c r="R35" s="368"/>
      <c r="S35" s="368"/>
      <c r="T35" s="169"/>
      <c r="U35" s="367">
        <f>IF(W35="","",U34+1)</f>
        <v>3</v>
      </c>
      <c r="V35" s="367"/>
      <c r="W35" s="368" t="str">
        <f>IF('各会計、関係団体の財政状況及び健全化判断比率'!B29="","",'各会計、関係団体の財政状況及び健全化判断比率'!B29)</f>
        <v>介護保険事業特別会計</v>
      </c>
      <c r="X35" s="368"/>
      <c r="Y35" s="368"/>
      <c r="Z35" s="368"/>
      <c r="AA35" s="368"/>
      <c r="AB35" s="368"/>
      <c r="AC35" s="368"/>
      <c r="AD35" s="368"/>
      <c r="AE35" s="368"/>
      <c r="AF35" s="368"/>
      <c r="AG35" s="368"/>
      <c r="AH35" s="368"/>
      <c r="AI35" s="368"/>
      <c r="AJ35" s="368"/>
      <c r="AK35" s="368"/>
      <c r="AL35" s="169"/>
      <c r="AM35" s="367" t="str">
        <f t="shared" ref="AM35:AM43" si="0">IF(AO35="","",AM34+1)</f>
        <v/>
      </c>
      <c r="AN35" s="367"/>
      <c r="AO35" s="368"/>
      <c r="AP35" s="368"/>
      <c r="AQ35" s="368"/>
      <c r="AR35" s="368"/>
      <c r="AS35" s="368"/>
      <c r="AT35" s="368"/>
      <c r="AU35" s="368"/>
      <c r="AV35" s="368"/>
      <c r="AW35" s="368"/>
      <c r="AX35" s="368"/>
      <c r="AY35" s="368"/>
      <c r="AZ35" s="368"/>
      <c r="BA35" s="368"/>
      <c r="BB35" s="368"/>
      <c r="BC35" s="368"/>
      <c r="BD35" s="169"/>
      <c r="BE35" s="367" t="str">
        <f t="shared" ref="BE35:BE43" si="1">IF(BG35="","",BE34+1)</f>
        <v/>
      </c>
      <c r="BF35" s="367"/>
      <c r="BG35" s="368"/>
      <c r="BH35" s="368"/>
      <c r="BI35" s="368"/>
      <c r="BJ35" s="368"/>
      <c r="BK35" s="368"/>
      <c r="BL35" s="368"/>
      <c r="BM35" s="368"/>
      <c r="BN35" s="368"/>
      <c r="BO35" s="368"/>
      <c r="BP35" s="368"/>
      <c r="BQ35" s="368"/>
      <c r="BR35" s="368"/>
      <c r="BS35" s="368"/>
      <c r="BT35" s="368"/>
      <c r="BU35" s="368"/>
      <c r="BV35" s="169"/>
      <c r="BW35" s="367">
        <f t="shared" ref="BW35:BW43" si="2">IF(BY35="","",BW34+1)</f>
        <v>7</v>
      </c>
      <c r="BX35" s="367"/>
      <c r="BY35" s="368" t="str">
        <f>IF('各会計、関係団体の財政状況及び健全化判断比率'!B69="","",'各会計、関係団体の財政状況及び健全化判断比率'!B69)</f>
        <v>神奈川県後期高齢者医療広域連合（一般会計）</v>
      </c>
      <c r="BZ35" s="368"/>
      <c r="CA35" s="368"/>
      <c r="CB35" s="368"/>
      <c r="CC35" s="368"/>
      <c r="CD35" s="368"/>
      <c r="CE35" s="368"/>
      <c r="CF35" s="368"/>
      <c r="CG35" s="368"/>
      <c r="CH35" s="368"/>
      <c r="CI35" s="368"/>
      <c r="CJ35" s="368"/>
      <c r="CK35" s="368"/>
      <c r="CL35" s="368"/>
      <c r="CM35" s="368"/>
      <c r="CN35" s="169"/>
      <c r="CO35" s="367">
        <f t="shared" ref="CO35:CO43" si="3">IF(CQ35="","",CO34+1)</f>
        <v>11</v>
      </c>
      <c r="CP35" s="367"/>
      <c r="CQ35" s="368" t="str">
        <f>IF('各会計、関係団体の財政状況及び健全化判断比率'!BS8="","",'各会計、関係団体の財政状況及び健全化判断比率'!BS8)</f>
        <v>公益財団法人かながわ海岸美化財団</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196"/>
    </row>
    <row r="36" spans="1:113" ht="32.25" customHeight="1" x14ac:dyDescent="0.2">
      <c r="A36" s="169"/>
      <c r="B36" s="193"/>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69"/>
      <c r="U36" s="367">
        <f t="shared" ref="U36:U43" si="4">IF(W36="","",U35+1)</f>
        <v>4</v>
      </c>
      <c r="V36" s="367"/>
      <c r="W36" s="368" t="str">
        <f>IF('各会計、関係団体の財政状況及び健全化判断比率'!B30="","",'各会計、関係団体の財政状況及び健全化判断比率'!B30)</f>
        <v>後期高齢者医療特別会計</v>
      </c>
      <c r="X36" s="368"/>
      <c r="Y36" s="368"/>
      <c r="Z36" s="368"/>
      <c r="AA36" s="368"/>
      <c r="AB36" s="368"/>
      <c r="AC36" s="368"/>
      <c r="AD36" s="368"/>
      <c r="AE36" s="368"/>
      <c r="AF36" s="368"/>
      <c r="AG36" s="368"/>
      <c r="AH36" s="368"/>
      <c r="AI36" s="368"/>
      <c r="AJ36" s="368"/>
      <c r="AK36" s="368"/>
      <c r="AL36" s="169"/>
      <c r="AM36" s="367" t="str">
        <f t="shared" si="0"/>
        <v/>
      </c>
      <c r="AN36" s="367"/>
      <c r="AO36" s="368"/>
      <c r="AP36" s="368"/>
      <c r="AQ36" s="368"/>
      <c r="AR36" s="368"/>
      <c r="AS36" s="368"/>
      <c r="AT36" s="368"/>
      <c r="AU36" s="368"/>
      <c r="AV36" s="368"/>
      <c r="AW36" s="368"/>
      <c r="AX36" s="368"/>
      <c r="AY36" s="368"/>
      <c r="AZ36" s="368"/>
      <c r="BA36" s="368"/>
      <c r="BB36" s="368"/>
      <c r="BC36" s="368"/>
      <c r="BD36" s="169"/>
      <c r="BE36" s="367" t="str">
        <f t="shared" si="1"/>
        <v/>
      </c>
      <c r="BF36" s="367"/>
      <c r="BG36" s="368"/>
      <c r="BH36" s="368"/>
      <c r="BI36" s="368"/>
      <c r="BJ36" s="368"/>
      <c r="BK36" s="368"/>
      <c r="BL36" s="368"/>
      <c r="BM36" s="368"/>
      <c r="BN36" s="368"/>
      <c r="BO36" s="368"/>
      <c r="BP36" s="368"/>
      <c r="BQ36" s="368"/>
      <c r="BR36" s="368"/>
      <c r="BS36" s="368"/>
      <c r="BT36" s="368"/>
      <c r="BU36" s="368"/>
      <c r="BV36" s="169"/>
      <c r="BW36" s="367">
        <f t="shared" si="2"/>
        <v>8</v>
      </c>
      <c r="BX36" s="367"/>
      <c r="BY36" s="368" t="str">
        <f>IF('各会計、関係団体の財政状況及び健全化判断比率'!B70="","",'各会計、関係団体の財政状況及び健全化判断比率'!B70)</f>
        <v>神奈川県後期高齢者医療広域連合（後期高齢者医療特別会計）</v>
      </c>
      <c r="BZ36" s="368"/>
      <c r="CA36" s="368"/>
      <c r="CB36" s="368"/>
      <c r="CC36" s="368"/>
      <c r="CD36" s="368"/>
      <c r="CE36" s="368"/>
      <c r="CF36" s="368"/>
      <c r="CG36" s="368"/>
      <c r="CH36" s="368"/>
      <c r="CI36" s="368"/>
      <c r="CJ36" s="368"/>
      <c r="CK36" s="368"/>
      <c r="CL36" s="368"/>
      <c r="CM36" s="368"/>
      <c r="CN36" s="169"/>
      <c r="CO36" s="367" t="str">
        <f t="shared" si="3"/>
        <v/>
      </c>
      <c r="CP36" s="367"/>
      <c r="CQ36" s="368" t="str">
        <f>IF('各会計、関係団体の財政状況及び健全化判断比率'!BS9="","",'各会計、関係団体の財政状況及び健全化判断比率'!BS9)</f>
        <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196"/>
    </row>
    <row r="37" spans="1:113" ht="32.25" customHeight="1" x14ac:dyDescent="0.2">
      <c r="A37" s="169"/>
      <c r="B37" s="193"/>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69"/>
      <c r="U37" s="367" t="str">
        <f t="shared" si="4"/>
        <v/>
      </c>
      <c r="V37" s="367"/>
      <c r="W37" s="368"/>
      <c r="X37" s="368"/>
      <c r="Y37" s="368"/>
      <c r="Z37" s="368"/>
      <c r="AA37" s="368"/>
      <c r="AB37" s="368"/>
      <c r="AC37" s="368"/>
      <c r="AD37" s="368"/>
      <c r="AE37" s="368"/>
      <c r="AF37" s="368"/>
      <c r="AG37" s="368"/>
      <c r="AH37" s="368"/>
      <c r="AI37" s="368"/>
      <c r="AJ37" s="368"/>
      <c r="AK37" s="368"/>
      <c r="AL37" s="169"/>
      <c r="AM37" s="367" t="str">
        <f t="shared" si="0"/>
        <v/>
      </c>
      <c r="AN37" s="367"/>
      <c r="AO37" s="368"/>
      <c r="AP37" s="368"/>
      <c r="AQ37" s="368"/>
      <c r="AR37" s="368"/>
      <c r="AS37" s="368"/>
      <c r="AT37" s="368"/>
      <c r="AU37" s="368"/>
      <c r="AV37" s="368"/>
      <c r="AW37" s="368"/>
      <c r="AX37" s="368"/>
      <c r="AY37" s="368"/>
      <c r="AZ37" s="368"/>
      <c r="BA37" s="368"/>
      <c r="BB37" s="368"/>
      <c r="BC37" s="368"/>
      <c r="BD37" s="169"/>
      <c r="BE37" s="367" t="str">
        <f t="shared" si="1"/>
        <v/>
      </c>
      <c r="BF37" s="367"/>
      <c r="BG37" s="368"/>
      <c r="BH37" s="368"/>
      <c r="BI37" s="368"/>
      <c r="BJ37" s="368"/>
      <c r="BK37" s="368"/>
      <c r="BL37" s="368"/>
      <c r="BM37" s="368"/>
      <c r="BN37" s="368"/>
      <c r="BO37" s="368"/>
      <c r="BP37" s="368"/>
      <c r="BQ37" s="368"/>
      <c r="BR37" s="368"/>
      <c r="BS37" s="368"/>
      <c r="BT37" s="368"/>
      <c r="BU37" s="368"/>
      <c r="BV37" s="169"/>
      <c r="BW37" s="367">
        <f t="shared" si="2"/>
        <v>9</v>
      </c>
      <c r="BX37" s="367"/>
      <c r="BY37" s="368" t="str">
        <f>IF('各会計、関係団体の財政状況及び健全化判断比率'!B71="","",'各会計、関係団体の財政状況及び健全化判断比率'!B71)</f>
        <v>神奈川県町村情報システム共同事業組合</v>
      </c>
      <c r="BZ37" s="368"/>
      <c r="CA37" s="368"/>
      <c r="CB37" s="368"/>
      <c r="CC37" s="368"/>
      <c r="CD37" s="368"/>
      <c r="CE37" s="368"/>
      <c r="CF37" s="368"/>
      <c r="CG37" s="368"/>
      <c r="CH37" s="368"/>
      <c r="CI37" s="368"/>
      <c r="CJ37" s="368"/>
      <c r="CK37" s="368"/>
      <c r="CL37" s="368"/>
      <c r="CM37" s="368"/>
      <c r="CN37" s="169"/>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196"/>
    </row>
    <row r="38" spans="1:113" ht="32.25" customHeight="1" x14ac:dyDescent="0.2">
      <c r="A38" s="169"/>
      <c r="B38" s="193"/>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69"/>
      <c r="U38" s="367" t="str">
        <f t="shared" si="4"/>
        <v/>
      </c>
      <c r="V38" s="367"/>
      <c r="W38" s="368"/>
      <c r="X38" s="368"/>
      <c r="Y38" s="368"/>
      <c r="Z38" s="368"/>
      <c r="AA38" s="368"/>
      <c r="AB38" s="368"/>
      <c r="AC38" s="368"/>
      <c r="AD38" s="368"/>
      <c r="AE38" s="368"/>
      <c r="AF38" s="368"/>
      <c r="AG38" s="368"/>
      <c r="AH38" s="368"/>
      <c r="AI38" s="368"/>
      <c r="AJ38" s="368"/>
      <c r="AK38" s="368"/>
      <c r="AL38" s="169"/>
      <c r="AM38" s="367" t="str">
        <f t="shared" si="0"/>
        <v/>
      </c>
      <c r="AN38" s="367"/>
      <c r="AO38" s="368"/>
      <c r="AP38" s="368"/>
      <c r="AQ38" s="368"/>
      <c r="AR38" s="368"/>
      <c r="AS38" s="368"/>
      <c r="AT38" s="368"/>
      <c r="AU38" s="368"/>
      <c r="AV38" s="368"/>
      <c r="AW38" s="368"/>
      <c r="AX38" s="368"/>
      <c r="AY38" s="368"/>
      <c r="AZ38" s="368"/>
      <c r="BA38" s="368"/>
      <c r="BB38" s="368"/>
      <c r="BC38" s="368"/>
      <c r="BD38" s="169"/>
      <c r="BE38" s="367" t="str">
        <f t="shared" si="1"/>
        <v/>
      </c>
      <c r="BF38" s="367"/>
      <c r="BG38" s="368"/>
      <c r="BH38" s="368"/>
      <c r="BI38" s="368"/>
      <c r="BJ38" s="368"/>
      <c r="BK38" s="368"/>
      <c r="BL38" s="368"/>
      <c r="BM38" s="368"/>
      <c r="BN38" s="368"/>
      <c r="BO38" s="368"/>
      <c r="BP38" s="368"/>
      <c r="BQ38" s="368"/>
      <c r="BR38" s="368"/>
      <c r="BS38" s="368"/>
      <c r="BT38" s="368"/>
      <c r="BU38" s="368"/>
      <c r="BV38" s="169"/>
      <c r="BW38" s="367" t="str">
        <f t="shared" si="2"/>
        <v/>
      </c>
      <c r="BX38" s="367"/>
      <c r="BY38" s="368" t="str">
        <f>IF('各会計、関係団体の財政状況及び健全化判断比率'!B72="","",'各会計、関係団体の財政状況及び健全化判断比率'!B72)</f>
        <v/>
      </c>
      <c r="BZ38" s="368"/>
      <c r="CA38" s="368"/>
      <c r="CB38" s="368"/>
      <c r="CC38" s="368"/>
      <c r="CD38" s="368"/>
      <c r="CE38" s="368"/>
      <c r="CF38" s="368"/>
      <c r="CG38" s="368"/>
      <c r="CH38" s="368"/>
      <c r="CI38" s="368"/>
      <c r="CJ38" s="368"/>
      <c r="CK38" s="368"/>
      <c r="CL38" s="368"/>
      <c r="CM38" s="368"/>
      <c r="CN38" s="169"/>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196"/>
    </row>
    <row r="39" spans="1:113" ht="32.25" customHeight="1" x14ac:dyDescent="0.2">
      <c r="A39" s="169"/>
      <c r="B39" s="193"/>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69"/>
      <c r="U39" s="367" t="str">
        <f t="shared" si="4"/>
        <v/>
      </c>
      <c r="V39" s="367"/>
      <c r="W39" s="368"/>
      <c r="X39" s="368"/>
      <c r="Y39" s="368"/>
      <c r="Z39" s="368"/>
      <c r="AA39" s="368"/>
      <c r="AB39" s="368"/>
      <c r="AC39" s="368"/>
      <c r="AD39" s="368"/>
      <c r="AE39" s="368"/>
      <c r="AF39" s="368"/>
      <c r="AG39" s="368"/>
      <c r="AH39" s="368"/>
      <c r="AI39" s="368"/>
      <c r="AJ39" s="368"/>
      <c r="AK39" s="368"/>
      <c r="AL39" s="169"/>
      <c r="AM39" s="367" t="str">
        <f t="shared" si="0"/>
        <v/>
      </c>
      <c r="AN39" s="367"/>
      <c r="AO39" s="368"/>
      <c r="AP39" s="368"/>
      <c r="AQ39" s="368"/>
      <c r="AR39" s="368"/>
      <c r="AS39" s="368"/>
      <c r="AT39" s="368"/>
      <c r="AU39" s="368"/>
      <c r="AV39" s="368"/>
      <c r="AW39" s="368"/>
      <c r="AX39" s="368"/>
      <c r="AY39" s="368"/>
      <c r="AZ39" s="368"/>
      <c r="BA39" s="368"/>
      <c r="BB39" s="368"/>
      <c r="BC39" s="368"/>
      <c r="BD39" s="169"/>
      <c r="BE39" s="367" t="str">
        <f t="shared" si="1"/>
        <v/>
      </c>
      <c r="BF39" s="367"/>
      <c r="BG39" s="368"/>
      <c r="BH39" s="368"/>
      <c r="BI39" s="368"/>
      <c r="BJ39" s="368"/>
      <c r="BK39" s="368"/>
      <c r="BL39" s="368"/>
      <c r="BM39" s="368"/>
      <c r="BN39" s="368"/>
      <c r="BO39" s="368"/>
      <c r="BP39" s="368"/>
      <c r="BQ39" s="368"/>
      <c r="BR39" s="368"/>
      <c r="BS39" s="368"/>
      <c r="BT39" s="368"/>
      <c r="BU39" s="368"/>
      <c r="BV39" s="169"/>
      <c r="BW39" s="367" t="str">
        <f t="shared" si="2"/>
        <v/>
      </c>
      <c r="BX39" s="367"/>
      <c r="BY39" s="368" t="str">
        <f>IF('各会計、関係団体の財政状況及び健全化判断比率'!B73="","",'各会計、関係団体の財政状況及び健全化判断比率'!B73)</f>
        <v/>
      </c>
      <c r="BZ39" s="368"/>
      <c r="CA39" s="368"/>
      <c r="CB39" s="368"/>
      <c r="CC39" s="368"/>
      <c r="CD39" s="368"/>
      <c r="CE39" s="368"/>
      <c r="CF39" s="368"/>
      <c r="CG39" s="368"/>
      <c r="CH39" s="368"/>
      <c r="CI39" s="368"/>
      <c r="CJ39" s="368"/>
      <c r="CK39" s="368"/>
      <c r="CL39" s="368"/>
      <c r="CM39" s="368"/>
      <c r="CN39" s="169"/>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196"/>
    </row>
    <row r="40" spans="1:113" ht="32.25" customHeight="1" x14ac:dyDescent="0.2">
      <c r="A40" s="169"/>
      <c r="B40" s="193"/>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69"/>
      <c r="U40" s="367" t="str">
        <f t="shared" si="4"/>
        <v/>
      </c>
      <c r="V40" s="367"/>
      <c r="W40" s="368"/>
      <c r="X40" s="368"/>
      <c r="Y40" s="368"/>
      <c r="Z40" s="368"/>
      <c r="AA40" s="368"/>
      <c r="AB40" s="368"/>
      <c r="AC40" s="368"/>
      <c r="AD40" s="368"/>
      <c r="AE40" s="368"/>
      <c r="AF40" s="368"/>
      <c r="AG40" s="368"/>
      <c r="AH40" s="368"/>
      <c r="AI40" s="368"/>
      <c r="AJ40" s="368"/>
      <c r="AK40" s="368"/>
      <c r="AL40" s="169"/>
      <c r="AM40" s="367" t="str">
        <f t="shared" si="0"/>
        <v/>
      </c>
      <c r="AN40" s="367"/>
      <c r="AO40" s="368"/>
      <c r="AP40" s="368"/>
      <c r="AQ40" s="368"/>
      <c r="AR40" s="368"/>
      <c r="AS40" s="368"/>
      <c r="AT40" s="368"/>
      <c r="AU40" s="368"/>
      <c r="AV40" s="368"/>
      <c r="AW40" s="368"/>
      <c r="AX40" s="368"/>
      <c r="AY40" s="368"/>
      <c r="AZ40" s="368"/>
      <c r="BA40" s="368"/>
      <c r="BB40" s="368"/>
      <c r="BC40" s="368"/>
      <c r="BD40" s="169"/>
      <c r="BE40" s="367" t="str">
        <f t="shared" si="1"/>
        <v/>
      </c>
      <c r="BF40" s="367"/>
      <c r="BG40" s="368"/>
      <c r="BH40" s="368"/>
      <c r="BI40" s="368"/>
      <c r="BJ40" s="368"/>
      <c r="BK40" s="368"/>
      <c r="BL40" s="368"/>
      <c r="BM40" s="368"/>
      <c r="BN40" s="368"/>
      <c r="BO40" s="368"/>
      <c r="BP40" s="368"/>
      <c r="BQ40" s="368"/>
      <c r="BR40" s="368"/>
      <c r="BS40" s="368"/>
      <c r="BT40" s="368"/>
      <c r="BU40" s="368"/>
      <c r="BV40" s="169"/>
      <c r="BW40" s="367" t="str">
        <f t="shared" si="2"/>
        <v/>
      </c>
      <c r="BX40" s="367"/>
      <c r="BY40" s="368" t="str">
        <f>IF('各会計、関係団体の財政状況及び健全化判断比率'!B74="","",'各会計、関係団体の財政状況及び健全化判断比率'!B74)</f>
        <v/>
      </c>
      <c r="BZ40" s="368"/>
      <c r="CA40" s="368"/>
      <c r="CB40" s="368"/>
      <c r="CC40" s="368"/>
      <c r="CD40" s="368"/>
      <c r="CE40" s="368"/>
      <c r="CF40" s="368"/>
      <c r="CG40" s="368"/>
      <c r="CH40" s="368"/>
      <c r="CI40" s="368"/>
      <c r="CJ40" s="368"/>
      <c r="CK40" s="368"/>
      <c r="CL40" s="368"/>
      <c r="CM40" s="368"/>
      <c r="CN40" s="169"/>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196"/>
    </row>
    <row r="41" spans="1:113" ht="32.25" customHeight="1" x14ac:dyDescent="0.2">
      <c r="A41" s="169"/>
      <c r="B41" s="193"/>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69"/>
      <c r="U41" s="367" t="str">
        <f t="shared" si="4"/>
        <v/>
      </c>
      <c r="V41" s="367"/>
      <c r="W41" s="368"/>
      <c r="X41" s="368"/>
      <c r="Y41" s="368"/>
      <c r="Z41" s="368"/>
      <c r="AA41" s="368"/>
      <c r="AB41" s="368"/>
      <c r="AC41" s="368"/>
      <c r="AD41" s="368"/>
      <c r="AE41" s="368"/>
      <c r="AF41" s="368"/>
      <c r="AG41" s="368"/>
      <c r="AH41" s="368"/>
      <c r="AI41" s="368"/>
      <c r="AJ41" s="368"/>
      <c r="AK41" s="368"/>
      <c r="AL41" s="169"/>
      <c r="AM41" s="367" t="str">
        <f t="shared" si="0"/>
        <v/>
      </c>
      <c r="AN41" s="367"/>
      <c r="AO41" s="368"/>
      <c r="AP41" s="368"/>
      <c r="AQ41" s="368"/>
      <c r="AR41" s="368"/>
      <c r="AS41" s="368"/>
      <c r="AT41" s="368"/>
      <c r="AU41" s="368"/>
      <c r="AV41" s="368"/>
      <c r="AW41" s="368"/>
      <c r="AX41" s="368"/>
      <c r="AY41" s="368"/>
      <c r="AZ41" s="368"/>
      <c r="BA41" s="368"/>
      <c r="BB41" s="368"/>
      <c r="BC41" s="368"/>
      <c r="BD41" s="169"/>
      <c r="BE41" s="367" t="str">
        <f t="shared" si="1"/>
        <v/>
      </c>
      <c r="BF41" s="367"/>
      <c r="BG41" s="368"/>
      <c r="BH41" s="368"/>
      <c r="BI41" s="368"/>
      <c r="BJ41" s="368"/>
      <c r="BK41" s="368"/>
      <c r="BL41" s="368"/>
      <c r="BM41" s="368"/>
      <c r="BN41" s="368"/>
      <c r="BO41" s="368"/>
      <c r="BP41" s="368"/>
      <c r="BQ41" s="368"/>
      <c r="BR41" s="368"/>
      <c r="BS41" s="368"/>
      <c r="BT41" s="368"/>
      <c r="BU41" s="368"/>
      <c r="BV41" s="169"/>
      <c r="BW41" s="367" t="str">
        <f t="shared" si="2"/>
        <v/>
      </c>
      <c r="BX41" s="367"/>
      <c r="BY41" s="368" t="str">
        <f>IF('各会計、関係団体の財政状況及び健全化判断比率'!B75="","",'各会計、関係団体の財政状況及び健全化判断比率'!B75)</f>
        <v/>
      </c>
      <c r="BZ41" s="368"/>
      <c r="CA41" s="368"/>
      <c r="CB41" s="368"/>
      <c r="CC41" s="368"/>
      <c r="CD41" s="368"/>
      <c r="CE41" s="368"/>
      <c r="CF41" s="368"/>
      <c r="CG41" s="368"/>
      <c r="CH41" s="368"/>
      <c r="CI41" s="368"/>
      <c r="CJ41" s="368"/>
      <c r="CK41" s="368"/>
      <c r="CL41" s="368"/>
      <c r="CM41" s="368"/>
      <c r="CN41" s="169"/>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196"/>
    </row>
    <row r="42" spans="1:113" ht="32.25" customHeight="1" x14ac:dyDescent="0.2">
      <c r="B42" s="193"/>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69"/>
      <c r="U42" s="367" t="str">
        <f t="shared" si="4"/>
        <v/>
      </c>
      <c r="V42" s="367"/>
      <c r="W42" s="368"/>
      <c r="X42" s="368"/>
      <c r="Y42" s="368"/>
      <c r="Z42" s="368"/>
      <c r="AA42" s="368"/>
      <c r="AB42" s="368"/>
      <c r="AC42" s="368"/>
      <c r="AD42" s="368"/>
      <c r="AE42" s="368"/>
      <c r="AF42" s="368"/>
      <c r="AG42" s="368"/>
      <c r="AH42" s="368"/>
      <c r="AI42" s="368"/>
      <c r="AJ42" s="368"/>
      <c r="AK42" s="368"/>
      <c r="AL42" s="169"/>
      <c r="AM42" s="367" t="str">
        <f t="shared" si="0"/>
        <v/>
      </c>
      <c r="AN42" s="367"/>
      <c r="AO42" s="368"/>
      <c r="AP42" s="368"/>
      <c r="AQ42" s="368"/>
      <c r="AR42" s="368"/>
      <c r="AS42" s="368"/>
      <c r="AT42" s="368"/>
      <c r="AU42" s="368"/>
      <c r="AV42" s="368"/>
      <c r="AW42" s="368"/>
      <c r="AX42" s="368"/>
      <c r="AY42" s="368"/>
      <c r="AZ42" s="368"/>
      <c r="BA42" s="368"/>
      <c r="BB42" s="368"/>
      <c r="BC42" s="368"/>
      <c r="BD42" s="169"/>
      <c r="BE42" s="367" t="str">
        <f t="shared" si="1"/>
        <v/>
      </c>
      <c r="BF42" s="367"/>
      <c r="BG42" s="368"/>
      <c r="BH42" s="368"/>
      <c r="BI42" s="368"/>
      <c r="BJ42" s="368"/>
      <c r="BK42" s="368"/>
      <c r="BL42" s="368"/>
      <c r="BM42" s="368"/>
      <c r="BN42" s="368"/>
      <c r="BO42" s="368"/>
      <c r="BP42" s="368"/>
      <c r="BQ42" s="368"/>
      <c r="BR42" s="368"/>
      <c r="BS42" s="368"/>
      <c r="BT42" s="368"/>
      <c r="BU42" s="368"/>
      <c r="BV42" s="169"/>
      <c r="BW42" s="367" t="str">
        <f t="shared" si="2"/>
        <v/>
      </c>
      <c r="BX42" s="367"/>
      <c r="BY42" s="368" t="str">
        <f>IF('各会計、関係団体の財政状況及び健全化判断比率'!B76="","",'各会計、関係団体の財政状況及び健全化判断比率'!B76)</f>
        <v/>
      </c>
      <c r="BZ42" s="368"/>
      <c r="CA42" s="368"/>
      <c r="CB42" s="368"/>
      <c r="CC42" s="368"/>
      <c r="CD42" s="368"/>
      <c r="CE42" s="368"/>
      <c r="CF42" s="368"/>
      <c r="CG42" s="368"/>
      <c r="CH42" s="368"/>
      <c r="CI42" s="368"/>
      <c r="CJ42" s="368"/>
      <c r="CK42" s="368"/>
      <c r="CL42" s="368"/>
      <c r="CM42" s="368"/>
      <c r="CN42" s="169"/>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196"/>
    </row>
    <row r="43" spans="1:113" ht="32.25" customHeight="1" x14ac:dyDescent="0.2">
      <c r="B43" s="193"/>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69"/>
      <c r="U43" s="367" t="str">
        <f t="shared" si="4"/>
        <v/>
      </c>
      <c r="V43" s="367"/>
      <c r="W43" s="368"/>
      <c r="X43" s="368"/>
      <c r="Y43" s="368"/>
      <c r="Z43" s="368"/>
      <c r="AA43" s="368"/>
      <c r="AB43" s="368"/>
      <c r="AC43" s="368"/>
      <c r="AD43" s="368"/>
      <c r="AE43" s="368"/>
      <c r="AF43" s="368"/>
      <c r="AG43" s="368"/>
      <c r="AH43" s="368"/>
      <c r="AI43" s="368"/>
      <c r="AJ43" s="368"/>
      <c r="AK43" s="368"/>
      <c r="AL43" s="169"/>
      <c r="AM43" s="367" t="str">
        <f t="shared" si="0"/>
        <v/>
      </c>
      <c r="AN43" s="367"/>
      <c r="AO43" s="368"/>
      <c r="AP43" s="368"/>
      <c r="AQ43" s="368"/>
      <c r="AR43" s="368"/>
      <c r="AS43" s="368"/>
      <c r="AT43" s="368"/>
      <c r="AU43" s="368"/>
      <c r="AV43" s="368"/>
      <c r="AW43" s="368"/>
      <c r="AX43" s="368"/>
      <c r="AY43" s="368"/>
      <c r="AZ43" s="368"/>
      <c r="BA43" s="368"/>
      <c r="BB43" s="368"/>
      <c r="BC43" s="368"/>
      <c r="BD43" s="169"/>
      <c r="BE43" s="367" t="str">
        <f t="shared" si="1"/>
        <v/>
      </c>
      <c r="BF43" s="367"/>
      <c r="BG43" s="368"/>
      <c r="BH43" s="368"/>
      <c r="BI43" s="368"/>
      <c r="BJ43" s="368"/>
      <c r="BK43" s="368"/>
      <c r="BL43" s="368"/>
      <c r="BM43" s="368"/>
      <c r="BN43" s="368"/>
      <c r="BO43" s="368"/>
      <c r="BP43" s="368"/>
      <c r="BQ43" s="368"/>
      <c r="BR43" s="368"/>
      <c r="BS43" s="368"/>
      <c r="BT43" s="368"/>
      <c r="BU43" s="368"/>
      <c r="BV43" s="169"/>
      <c r="BW43" s="367" t="str">
        <f t="shared" si="2"/>
        <v/>
      </c>
      <c r="BX43" s="367"/>
      <c r="BY43" s="368" t="str">
        <f>IF('各会計、関係団体の財政状況及び健全化判断比率'!B77="","",'各会計、関係団体の財政状況及び健全化判断比率'!B77)</f>
        <v/>
      </c>
      <c r="BZ43" s="368"/>
      <c r="CA43" s="368"/>
      <c r="CB43" s="368"/>
      <c r="CC43" s="368"/>
      <c r="CD43" s="368"/>
      <c r="CE43" s="368"/>
      <c r="CF43" s="368"/>
      <c r="CG43" s="368"/>
      <c r="CH43" s="368"/>
      <c r="CI43" s="368"/>
      <c r="CJ43" s="368"/>
      <c r="CK43" s="368"/>
      <c r="CL43" s="368"/>
      <c r="CM43" s="368"/>
      <c r="CN43" s="169"/>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196"/>
    </row>
    <row r="44" spans="1:113" ht="13.5" customHeight="1" thickBot="1" x14ac:dyDescent="0.25">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2"/>
    <row r="46" spans="1:113" x14ac:dyDescent="0.2">
      <c r="B46" s="168" t="s">
        <v>193</v>
      </c>
      <c r="E46" s="364" t="s">
        <v>194</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2">
      <c r="E47" s="364" t="s">
        <v>195</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2">
      <c r="E48" s="364" t="s">
        <v>196</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2">
      <c r="E49" s="366" t="s">
        <v>197</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2">
      <c r="E50" s="364" t="s">
        <v>198</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2">
      <c r="E51" s="364" t="s">
        <v>199</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2">
      <c r="E52" s="364" t="s">
        <v>200</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2">
      <c r="E53" s="364" t="s">
        <v>201</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2"/>
    <row r="55" spans="5:113" x14ac:dyDescent="0.2"/>
    <row r="56" spans="5:113" x14ac:dyDescent="0.2"/>
  </sheetData>
  <sheetProtection algorithmName="SHA-512" hashValue="FYMADWfq73L74dpOlQ4coEtJq66r+NZPrSlcSPDH7U7pIEBDDMvdI+YKOUsom/qXQGPOQt+W4rwFaTSzeOLlDA==" saltValue="dIe52OrXgpjJwmuY/pJlqg=="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2"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Normal="100" zoomScaleSheetLayoutView="100" workbookViewId="0"/>
  </sheetViews>
  <sheetFormatPr defaultColWidth="0" defaultRowHeight="13.5" customHeight="1" zeroHeight="1" x14ac:dyDescent="0.2"/>
  <cols>
    <col min="1" max="1" width="6.6328125" style="23" customWidth="1"/>
    <col min="2" max="2" width="11" style="23" customWidth="1"/>
    <col min="3" max="3" width="17" style="23" customWidth="1"/>
    <col min="4" max="5" width="16.63281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3">
      <c r="A33" s="22"/>
      <c r="B33" s="25" t="s">
        <v>6</v>
      </c>
      <c r="C33" s="26"/>
      <c r="D33" s="26"/>
      <c r="E33" s="27" t="s">
        <v>2</v>
      </c>
      <c r="F33" s="28" t="s">
        <v>523</v>
      </c>
      <c r="G33" s="29" t="s">
        <v>524</v>
      </c>
      <c r="H33" s="29" t="s">
        <v>525</v>
      </c>
      <c r="I33" s="29" t="s">
        <v>526</v>
      </c>
      <c r="J33" s="30" t="s">
        <v>527</v>
      </c>
      <c r="K33" s="22"/>
      <c r="L33" s="22"/>
      <c r="M33" s="22"/>
      <c r="N33" s="22"/>
      <c r="O33" s="22"/>
      <c r="P33" s="22"/>
    </row>
    <row r="34" spans="1:16" ht="39" customHeight="1" x14ac:dyDescent="0.2">
      <c r="A34" s="22"/>
      <c r="B34" s="31"/>
      <c r="C34" s="1153" t="s">
        <v>532</v>
      </c>
      <c r="D34" s="1153"/>
      <c r="E34" s="1154"/>
      <c r="F34" s="32">
        <v>8.6999999999999993</v>
      </c>
      <c r="G34" s="33">
        <v>10.45</v>
      </c>
      <c r="H34" s="33">
        <v>10.4</v>
      </c>
      <c r="I34" s="33">
        <v>9.68</v>
      </c>
      <c r="J34" s="34">
        <v>7.93</v>
      </c>
      <c r="K34" s="22"/>
      <c r="L34" s="22"/>
      <c r="M34" s="22"/>
      <c r="N34" s="22"/>
      <c r="O34" s="22"/>
      <c r="P34" s="22"/>
    </row>
    <row r="35" spans="1:16" ht="39" customHeight="1" x14ac:dyDescent="0.2">
      <c r="A35" s="22"/>
      <c r="B35" s="35"/>
      <c r="C35" s="1147" t="s">
        <v>533</v>
      </c>
      <c r="D35" s="1148"/>
      <c r="E35" s="1149"/>
      <c r="F35" s="36">
        <v>0.8</v>
      </c>
      <c r="G35" s="37">
        <v>2.12</v>
      </c>
      <c r="H35" s="37">
        <v>3.46</v>
      </c>
      <c r="I35" s="37">
        <v>4.1900000000000004</v>
      </c>
      <c r="J35" s="38">
        <v>4.4800000000000004</v>
      </c>
      <c r="K35" s="22"/>
      <c r="L35" s="22"/>
      <c r="M35" s="22"/>
      <c r="N35" s="22"/>
      <c r="O35" s="22"/>
      <c r="P35" s="22"/>
    </row>
    <row r="36" spans="1:16" ht="39" customHeight="1" x14ac:dyDescent="0.2">
      <c r="A36" s="22"/>
      <c r="B36" s="35"/>
      <c r="C36" s="1147" t="s">
        <v>534</v>
      </c>
      <c r="D36" s="1148"/>
      <c r="E36" s="1149"/>
      <c r="F36" s="36">
        <v>2.72</v>
      </c>
      <c r="G36" s="37">
        <v>2.67</v>
      </c>
      <c r="H36" s="37">
        <v>2.12</v>
      </c>
      <c r="I36" s="37">
        <v>1.07</v>
      </c>
      <c r="J36" s="38">
        <v>1.18</v>
      </c>
      <c r="K36" s="22"/>
      <c r="L36" s="22"/>
      <c r="M36" s="22"/>
      <c r="N36" s="22"/>
      <c r="O36" s="22"/>
      <c r="P36" s="22"/>
    </row>
    <row r="37" spans="1:16" ht="39" customHeight="1" x14ac:dyDescent="0.2">
      <c r="A37" s="22"/>
      <c r="B37" s="35"/>
      <c r="C37" s="1147" t="s">
        <v>535</v>
      </c>
      <c r="D37" s="1148"/>
      <c r="E37" s="1149"/>
      <c r="F37" s="36">
        <v>1.02</v>
      </c>
      <c r="G37" s="37">
        <v>0.8</v>
      </c>
      <c r="H37" s="37">
        <v>0.49</v>
      </c>
      <c r="I37" s="37">
        <v>0.41</v>
      </c>
      <c r="J37" s="38">
        <v>0.81</v>
      </c>
      <c r="K37" s="22"/>
      <c r="L37" s="22"/>
      <c r="M37" s="22"/>
      <c r="N37" s="22"/>
      <c r="O37" s="22"/>
      <c r="P37" s="22"/>
    </row>
    <row r="38" spans="1:16" ht="39" customHeight="1" x14ac:dyDescent="0.2">
      <c r="A38" s="22"/>
      <c r="B38" s="35"/>
      <c r="C38" s="1147" t="s">
        <v>536</v>
      </c>
      <c r="D38" s="1148"/>
      <c r="E38" s="1149"/>
      <c r="F38" s="36">
        <v>0.27</v>
      </c>
      <c r="G38" s="37">
        <v>0.16</v>
      </c>
      <c r="H38" s="37">
        <v>0.27</v>
      </c>
      <c r="I38" s="37">
        <v>0.25</v>
      </c>
      <c r="J38" s="38">
        <v>0.27</v>
      </c>
      <c r="K38" s="22"/>
      <c r="L38" s="22"/>
      <c r="M38" s="22"/>
      <c r="N38" s="22"/>
      <c r="O38" s="22"/>
      <c r="P38" s="22"/>
    </row>
    <row r="39" spans="1:16" ht="39" customHeight="1" x14ac:dyDescent="0.2">
      <c r="A39" s="22"/>
      <c r="B39" s="35"/>
      <c r="C39" s="1147"/>
      <c r="D39" s="1148"/>
      <c r="E39" s="1149"/>
      <c r="F39" s="36"/>
      <c r="G39" s="37"/>
      <c r="H39" s="37"/>
      <c r="I39" s="37"/>
      <c r="J39" s="38"/>
      <c r="K39" s="22"/>
      <c r="L39" s="22"/>
      <c r="M39" s="22"/>
      <c r="N39" s="22"/>
      <c r="O39" s="22"/>
      <c r="P39" s="22"/>
    </row>
    <row r="40" spans="1:16" ht="39" customHeight="1" x14ac:dyDescent="0.2">
      <c r="A40" s="22"/>
      <c r="B40" s="35"/>
      <c r="C40" s="1147"/>
      <c r="D40" s="1148"/>
      <c r="E40" s="1149"/>
      <c r="F40" s="36"/>
      <c r="G40" s="37"/>
      <c r="H40" s="37"/>
      <c r="I40" s="37"/>
      <c r="J40" s="38"/>
      <c r="K40" s="22"/>
      <c r="L40" s="22"/>
      <c r="M40" s="22"/>
      <c r="N40" s="22"/>
      <c r="O40" s="22"/>
      <c r="P40" s="22"/>
    </row>
    <row r="41" spans="1:16" ht="39" customHeight="1" x14ac:dyDescent="0.2">
      <c r="A41" s="22"/>
      <c r="B41" s="35"/>
      <c r="C41" s="1147"/>
      <c r="D41" s="1148"/>
      <c r="E41" s="1149"/>
      <c r="F41" s="36"/>
      <c r="G41" s="37"/>
      <c r="H41" s="37"/>
      <c r="I41" s="37"/>
      <c r="J41" s="38"/>
      <c r="K41" s="22"/>
      <c r="L41" s="22"/>
      <c r="M41" s="22"/>
      <c r="N41" s="22"/>
      <c r="O41" s="22"/>
      <c r="P41" s="22"/>
    </row>
    <row r="42" spans="1:16" ht="39" customHeight="1" x14ac:dyDescent="0.2">
      <c r="A42" s="22"/>
      <c r="B42" s="39"/>
      <c r="C42" s="1147" t="s">
        <v>537</v>
      </c>
      <c r="D42" s="1148"/>
      <c r="E42" s="1149"/>
      <c r="F42" s="36" t="s">
        <v>485</v>
      </c>
      <c r="G42" s="37" t="s">
        <v>485</v>
      </c>
      <c r="H42" s="37" t="s">
        <v>485</v>
      </c>
      <c r="I42" s="37" t="s">
        <v>485</v>
      </c>
      <c r="J42" s="38" t="s">
        <v>485</v>
      </c>
      <c r="K42" s="22"/>
      <c r="L42" s="22"/>
      <c r="M42" s="22"/>
      <c r="N42" s="22"/>
      <c r="O42" s="22"/>
      <c r="P42" s="22"/>
    </row>
    <row r="43" spans="1:16" ht="39" customHeight="1" thickBot="1" x14ac:dyDescent="0.25">
      <c r="A43" s="22"/>
      <c r="B43" s="40"/>
      <c r="C43" s="1150" t="s">
        <v>538</v>
      </c>
      <c r="D43" s="1151"/>
      <c r="E43" s="1152"/>
      <c r="F43" s="41" t="s">
        <v>485</v>
      </c>
      <c r="G43" s="42" t="s">
        <v>485</v>
      </c>
      <c r="H43" s="42" t="s">
        <v>485</v>
      </c>
      <c r="I43" s="42" t="s">
        <v>485</v>
      </c>
      <c r="J43" s="43" t="s">
        <v>485</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5" x14ac:dyDescent="0.2">
      <c r="A45" s="22"/>
      <c r="B45" s="22"/>
      <c r="C45" s="22"/>
      <c r="D45" s="22"/>
      <c r="E45" s="22"/>
      <c r="F45" s="22"/>
      <c r="G45" s="22"/>
      <c r="H45" s="22"/>
      <c r="I45" s="22"/>
      <c r="J45" s="22"/>
      <c r="K45" s="22"/>
      <c r="L45" s="22"/>
      <c r="M45" s="22"/>
      <c r="N45" s="22"/>
      <c r="O45" s="22"/>
      <c r="P45" s="22"/>
    </row>
  </sheetData>
  <sheetProtection algorithmName="SHA-512" hashValue="mDSuoY39OAlUmnYsjHVrb8BM6THvh0i6fy6ID7psn+3ERZn8T4rc7FKbmvo2HWQrNafQKENY8rqA10gZHAU4nQ==" saltValue="9MoJR3WxGK3dB0hQTeGgw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8"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70"/>
  <sheetViews>
    <sheetView showGridLines="0" zoomScaleNormal="100" zoomScaleSheetLayoutView="55" workbookViewId="0"/>
  </sheetViews>
  <sheetFormatPr defaultColWidth="0" defaultRowHeight="12.65" customHeight="1" zeroHeight="1" x14ac:dyDescent="0.2"/>
  <cols>
    <col min="1" max="1" width="6.6328125" style="49" customWidth="1"/>
    <col min="2" max="3" width="10.90625" style="49" customWidth="1"/>
    <col min="4" max="4" width="10" style="49" customWidth="1"/>
    <col min="5" max="10" width="11" style="49" customWidth="1"/>
    <col min="11" max="15" width="13.08984375" style="49" customWidth="1"/>
    <col min="16" max="21" width="11.4531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3">
      <c r="A44" s="48"/>
      <c r="B44" s="51" t="s">
        <v>8</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x14ac:dyDescent="0.2">
      <c r="A45" s="48"/>
      <c r="B45" s="1178" t="s">
        <v>9</v>
      </c>
      <c r="C45" s="1179"/>
      <c r="D45" s="58"/>
      <c r="E45" s="1184" t="s">
        <v>10</v>
      </c>
      <c r="F45" s="1184"/>
      <c r="G45" s="1184"/>
      <c r="H45" s="1184"/>
      <c r="I45" s="1184"/>
      <c r="J45" s="1185"/>
      <c r="K45" s="59">
        <v>654</v>
      </c>
      <c r="L45" s="60">
        <v>733</v>
      </c>
      <c r="M45" s="60">
        <v>722</v>
      </c>
      <c r="N45" s="60">
        <v>746</v>
      </c>
      <c r="O45" s="61">
        <v>699</v>
      </c>
      <c r="P45" s="48"/>
      <c r="Q45" s="48"/>
      <c r="R45" s="48"/>
      <c r="S45" s="48"/>
      <c r="T45" s="48"/>
      <c r="U45" s="48"/>
    </row>
    <row r="46" spans="1:21" ht="30.75" customHeight="1" x14ac:dyDescent="0.2">
      <c r="A46" s="48"/>
      <c r="B46" s="1180"/>
      <c r="C46" s="1181"/>
      <c r="D46" s="62"/>
      <c r="E46" s="1157" t="s">
        <v>11</v>
      </c>
      <c r="F46" s="1157"/>
      <c r="G46" s="1157"/>
      <c r="H46" s="1157"/>
      <c r="I46" s="1157"/>
      <c r="J46" s="1158"/>
      <c r="K46" s="63" t="s">
        <v>485</v>
      </c>
      <c r="L46" s="64" t="s">
        <v>485</v>
      </c>
      <c r="M46" s="64" t="s">
        <v>485</v>
      </c>
      <c r="N46" s="64" t="s">
        <v>485</v>
      </c>
      <c r="O46" s="65" t="s">
        <v>485</v>
      </c>
      <c r="P46" s="48"/>
      <c r="Q46" s="48"/>
      <c r="R46" s="48"/>
      <c r="S46" s="48"/>
      <c r="T46" s="48"/>
      <c r="U46" s="48"/>
    </row>
    <row r="47" spans="1:21" ht="30.75" customHeight="1" x14ac:dyDescent="0.2">
      <c r="A47" s="48"/>
      <c r="B47" s="1180"/>
      <c r="C47" s="1181"/>
      <c r="D47" s="62"/>
      <c r="E47" s="1157" t="s">
        <v>12</v>
      </c>
      <c r="F47" s="1157"/>
      <c r="G47" s="1157"/>
      <c r="H47" s="1157"/>
      <c r="I47" s="1157"/>
      <c r="J47" s="1158"/>
      <c r="K47" s="63" t="s">
        <v>485</v>
      </c>
      <c r="L47" s="64" t="s">
        <v>485</v>
      </c>
      <c r="M47" s="64" t="s">
        <v>485</v>
      </c>
      <c r="N47" s="64" t="s">
        <v>485</v>
      </c>
      <c r="O47" s="65" t="s">
        <v>485</v>
      </c>
      <c r="P47" s="48"/>
      <c r="Q47" s="48"/>
      <c r="R47" s="48"/>
      <c r="S47" s="48"/>
      <c r="T47" s="48"/>
      <c r="U47" s="48"/>
    </row>
    <row r="48" spans="1:21" ht="30.75" customHeight="1" x14ac:dyDescent="0.2">
      <c r="A48" s="48"/>
      <c r="B48" s="1180"/>
      <c r="C48" s="1181"/>
      <c r="D48" s="62"/>
      <c r="E48" s="1157" t="s">
        <v>13</v>
      </c>
      <c r="F48" s="1157"/>
      <c r="G48" s="1157"/>
      <c r="H48" s="1157"/>
      <c r="I48" s="1157"/>
      <c r="J48" s="1158"/>
      <c r="K48" s="63">
        <v>479</v>
      </c>
      <c r="L48" s="64">
        <v>503</v>
      </c>
      <c r="M48" s="64">
        <v>484</v>
      </c>
      <c r="N48" s="64">
        <v>466</v>
      </c>
      <c r="O48" s="65">
        <v>451</v>
      </c>
      <c r="P48" s="48"/>
      <c r="Q48" s="48"/>
      <c r="R48" s="48"/>
      <c r="S48" s="48"/>
      <c r="T48" s="48"/>
      <c r="U48" s="48"/>
    </row>
    <row r="49" spans="1:21" ht="30.75" customHeight="1" x14ac:dyDescent="0.2">
      <c r="A49" s="48"/>
      <c r="B49" s="1180"/>
      <c r="C49" s="1181"/>
      <c r="D49" s="62"/>
      <c r="E49" s="1157" t="s">
        <v>14</v>
      </c>
      <c r="F49" s="1157"/>
      <c r="G49" s="1157"/>
      <c r="H49" s="1157"/>
      <c r="I49" s="1157"/>
      <c r="J49" s="1158"/>
      <c r="K49" s="63" t="s">
        <v>485</v>
      </c>
      <c r="L49" s="64" t="s">
        <v>485</v>
      </c>
      <c r="M49" s="64" t="s">
        <v>485</v>
      </c>
      <c r="N49" s="64" t="s">
        <v>485</v>
      </c>
      <c r="O49" s="65" t="s">
        <v>485</v>
      </c>
      <c r="P49" s="48"/>
      <c r="Q49" s="48"/>
      <c r="R49" s="48"/>
      <c r="S49" s="48"/>
      <c r="T49" s="48"/>
      <c r="U49" s="48"/>
    </row>
    <row r="50" spans="1:21" ht="30.75" customHeight="1" x14ac:dyDescent="0.2">
      <c r="A50" s="48"/>
      <c r="B50" s="1180"/>
      <c r="C50" s="1181"/>
      <c r="D50" s="62"/>
      <c r="E50" s="1157" t="s">
        <v>15</v>
      </c>
      <c r="F50" s="1157"/>
      <c r="G50" s="1157"/>
      <c r="H50" s="1157"/>
      <c r="I50" s="1157"/>
      <c r="J50" s="1158"/>
      <c r="K50" s="63" t="s">
        <v>485</v>
      </c>
      <c r="L50" s="64" t="s">
        <v>485</v>
      </c>
      <c r="M50" s="64" t="s">
        <v>485</v>
      </c>
      <c r="N50" s="64" t="s">
        <v>485</v>
      </c>
      <c r="O50" s="65" t="s">
        <v>485</v>
      </c>
      <c r="P50" s="48"/>
      <c r="Q50" s="48"/>
      <c r="R50" s="48"/>
      <c r="S50" s="48"/>
      <c r="T50" s="48"/>
      <c r="U50" s="48"/>
    </row>
    <row r="51" spans="1:21" ht="30.75" customHeight="1" x14ac:dyDescent="0.2">
      <c r="A51" s="48"/>
      <c r="B51" s="1182"/>
      <c r="C51" s="1183"/>
      <c r="D51" s="66"/>
      <c r="E51" s="1157" t="s">
        <v>16</v>
      </c>
      <c r="F51" s="1157"/>
      <c r="G51" s="1157"/>
      <c r="H51" s="1157"/>
      <c r="I51" s="1157"/>
      <c r="J51" s="1158"/>
      <c r="K51" s="63" t="s">
        <v>485</v>
      </c>
      <c r="L51" s="64" t="s">
        <v>485</v>
      </c>
      <c r="M51" s="64" t="s">
        <v>485</v>
      </c>
      <c r="N51" s="64" t="s">
        <v>485</v>
      </c>
      <c r="O51" s="65" t="s">
        <v>485</v>
      </c>
      <c r="P51" s="48"/>
      <c r="Q51" s="48"/>
      <c r="R51" s="48"/>
      <c r="S51" s="48"/>
      <c r="T51" s="48"/>
      <c r="U51" s="48"/>
    </row>
    <row r="52" spans="1:21" ht="30.75" customHeight="1" x14ac:dyDescent="0.2">
      <c r="A52" s="48"/>
      <c r="B52" s="1155" t="s">
        <v>17</v>
      </c>
      <c r="C52" s="1156"/>
      <c r="D52" s="66"/>
      <c r="E52" s="1157" t="s">
        <v>18</v>
      </c>
      <c r="F52" s="1157"/>
      <c r="G52" s="1157"/>
      <c r="H52" s="1157"/>
      <c r="I52" s="1157"/>
      <c r="J52" s="1158"/>
      <c r="K52" s="63">
        <v>873</v>
      </c>
      <c r="L52" s="64">
        <v>890</v>
      </c>
      <c r="M52" s="64">
        <v>890</v>
      </c>
      <c r="N52" s="64">
        <v>917</v>
      </c>
      <c r="O52" s="65">
        <v>890</v>
      </c>
      <c r="P52" s="48"/>
      <c r="Q52" s="48"/>
      <c r="R52" s="48"/>
      <c r="S52" s="48"/>
      <c r="T52" s="48"/>
      <c r="U52" s="48"/>
    </row>
    <row r="53" spans="1:21" ht="30.75" customHeight="1" thickBot="1" x14ac:dyDescent="0.25">
      <c r="A53" s="48"/>
      <c r="B53" s="1159" t="s">
        <v>19</v>
      </c>
      <c r="C53" s="1160"/>
      <c r="D53" s="67"/>
      <c r="E53" s="1161" t="s">
        <v>20</v>
      </c>
      <c r="F53" s="1161"/>
      <c r="G53" s="1161"/>
      <c r="H53" s="1161"/>
      <c r="I53" s="1161"/>
      <c r="J53" s="1162"/>
      <c r="K53" s="68">
        <v>260</v>
      </c>
      <c r="L53" s="69">
        <v>346</v>
      </c>
      <c r="M53" s="69">
        <v>316</v>
      </c>
      <c r="N53" s="69">
        <v>295</v>
      </c>
      <c r="O53" s="70">
        <v>260</v>
      </c>
      <c r="P53" s="48"/>
      <c r="Q53" s="48"/>
      <c r="R53" s="48"/>
      <c r="S53" s="48"/>
      <c r="T53" s="48"/>
      <c r="U53" s="48"/>
    </row>
    <row r="54" spans="1:21" ht="24" customHeight="1" x14ac:dyDescent="0.2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3">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3">
      <c r="A57" s="48"/>
      <c r="B57" s="76"/>
      <c r="C57" s="77"/>
      <c r="D57" s="77"/>
      <c r="E57" s="78"/>
      <c r="F57" s="78"/>
      <c r="G57" s="78"/>
      <c r="H57" s="78"/>
      <c r="I57" s="78"/>
      <c r="J57" s="79" t="s">
        <v>2</v>
      </c>
      <c r="K57" s="80" t="s">
        <v>539</v>
      </c>
      <c r="L57" s="81" t="s">
        <v>540</v>
      </c>
      <c r="M57" s="81" t="s">
        <v>541</v>
      </c>
      <c r="N57" s="81" t="s">
        <v>542</v>
      </c>
      <c r="O57" s="82" t="s">
        <v>543</v>
      </c>
      <c r="P57" s="48"/>
      <c r="Q57" s="48"/>
      <c r="R57" s="48"/>
      <c r="S57" s="48"/>
      <c r="T57" s="48"/>
      <c r="U57" s="48"/>
    </row>
    <row r="58" spans="1:21" ht="31.5" customHeight="1" x14ac:dyDescent="0.2">
      <c r="B58" s="1163" t="s">
        <v>24</v>
      </c>
      <c r="C58" s="1164"/>
      <c r="D58" s="1169" t="s">
        <v>25</v>
      </c>
      <c r="E58" s="1170"/>
      <c r="F58" s="1170"/>
      <c r="G58" s="1170"/>
      <c r="H58" s="1170"/>
      <c r="I58" s="1170"/>
      <c r="J58" s="1171"/>
      <c r="K58" s="83"/>
      <c r="L58" s="84"/>
      <c r="M58" s="84"/>
      <c r="N58" s="84"/>
      <c r="O58" s="85"/>
    </row>
    <row r="59" spans="1:21" ht="31.5" customHeight="1" x14ac:dyDescent="0.2">
      <c r="B59" s="1165"/>
      <c r="C59" s="1166"/>
      <c r="D59" s="1172" t="s">
        <v>26</v>
      </c>
      <c r="E59" s="1173"/>
      <c r="F59" s="1173"/>
      <c r="G59" s="1173"/>
      <c r="H59" s="1173"/>
      <c r="I59" s="1173"/>
      <c r="J59" s="1174"/>
      <c r="K59" s="86"/>
      <c r="L59" s="87"/>
      <c r="M59" s="87"/>
      <c r="N59" s="87"/>
      <c r="O59" s="88"/>
    </row>
    <row r="60" spans="1:21" ht="31.5" customHeight="1" thickBot="1" x14ac:dyDescent="0.25">
      <c r="B60" s="1167"/>
      <c r="C60" s="1168"/>
      <c r="D60" s="1175" t="s">
        <v>27</v>
      </c>
      <c r="E60" s="1176"/>
      <c r="F60" s="1176"/>
      <c r="G60" s="1176"/>
      <c r="H60" s="1176"/>
      <c r="I60" s="1176"/>
      <c r="J60" s="1177"/>
      <c r="K60" s="89"/>
      <c r="L60" s="90"/>
      <c r="M60" s="90"/>
      <c r="N60" s="90"/>
      <c r="O60" s="91"/>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5">
      <c r="A64" s="48"/>
      <c r="B64" s="71"/>
      <c r="C64" s="48"/>
      <c r="D64" s="48"/>
      <c r="E64" s="48"/>
      <c r="F64" s="48"/>
      <c r="G64" s="48"/>
      <c r="H64" s="48"/>
      <c r="I64" s="48"/>
      <c r="J64" s="48"/>
      <c r="K64" s="48"/>
      <c r="L64" s="48"/>
      <c r="M64" s="48"/>
      <c r="N64" s="48"/>
      <c r="O64" s="48"/>
      <c r="P64" s="48"/>
      <c r="Q64" s="48"/>
      <c r="R64" s="48"/>
      <c r="S64" s="48"/>
      <c r="T64" s="48"/>
      <c r="U64" s="48"/>
    </row>
    <row r="65" s="49" customFormat="1" ht="12.65" hidden="1" customHeight="1" x14ac:dyDescent="0.2"/>
    <row r="66" s="49" customFormat="1" ht="12.65" hidden="1" customHeight="1" x14ac:dyDescent="0.2"/>
    <row r="67" s="49" customFormat="1" ht="12.65" hidden="1" customHeight="1" x14ac:dyDescent="0.2"/>
    <row r="68" s="49" customFormat="1" ht="12.65" hidden="1" customHeight="1" x14ac:dyDescent="0.2"/>
    <row r="69" s="49" customFormat="1" ht="12.65" hidden="1" customHeight="1" x14ac:dyDescent="0.2"/>
    <row r="70" s="49" customFormat="1" ht="12.65" hidden="1" customHeight="1" x14ac:dyDescent="0.2"/>
  </sheetData>
  <sheetProtection algorithmName="SHA-512" hashValue="T0Q/Y0faXAkGKvw3HsBKajhOtrlrBcWwvEDgi73Ti3PA7tEqB9Dhx9DrU8KUD5iUKCS9nZYChSRYfUAXkiFdbw==" saltValue="k6dZ0RJ05QdHmPufIptRSQ=="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0"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Normal="100" zoomScaleSheetLayoutView="100" workbookViewId="0"/>
  </sheetViews>
  <sheetFormatPr defaultColWidth="0" defaultRowHeight="13.5" customHeight="1" zeroHeight="1" x14ac:dyDescent="0.2"/>
  <cols>
    <col min="1" max="1" width="6.6328125" style="96" customWidth="1"/>
    <col min="2" max="3" width="12.6328125" style="96" customWidth="1"/>
    <col min="4" max="4" width="11.6328125" style="96" customWidth="1"/>
    <col min="5" max="8" width="10.36328125" style="96" customWidth="1"/>
    <col min="9" max="13" width="16.36328125" style="96" customWidth="1"/>
    <col min="14" max="19" width="12.63281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3">
      <c r="B40" s="98" t="s">
        <v>8</v>
      </c>
      <c r="C40" s="99"/>
      <c r="D40" s="99"/>
      <c r="E40" s="100"/>
      <c r="F40" s="100"/>
      <c r="G40" s="100"/>
      <c r="H40" s="101" t="s">
        <v>2</v>
      </c>
      <c r="I40" s="102" t="s">
        <v>523</v>
      </c>
      <c r="J40" s="103" t="s">
        <v>524</v>
      </c>
      <c r="K40" s="103" t="s">
        <v>525</v>
      </c>
      <c r="L40" s="103" t="s">
        <v>526</v>
      </c>
      <c r="M40" s="104" t="s">
        <v>527</v>
      </c>
    </row>
    <row r="41" spans="2:13" ht="27.75" customHeight="1" x14ac:dyDescent="0.2">
      <c r="B41" s="1198" t="s">
        <v>30</v>
      </c>
      <c r="C41" s="1199"/>
      <c r="D41" s="105"/>
      <c r="E41" s="1200" t="s">
        <v>31</v>
      </c>
      <c r="F41" s="1200"/>
      <c r="G41" s="1200"/>
      <c r="H41" s="1201"/>
      <c r="I41" s="343">
        <v>8191</v>
      </c>
      <c r="J41" s="344">
        <v>8534</v>
      </c>
      <c r="K41" s="344">
        <v>8048</v>
      </c>
      <c r="L41" s="344">
        <v>7519</v>
      </c>
      <c r="M41" s="345">
        <v>7170</v>
      </c>
    </row>
    <row r="42" spans="2:13" ht="27.75" customHeight="1" x14ac:dyDescent="0.2">
      <c r="B42" s="1188"/>
      <c r="C42" s="1189"/>
      <c r="D42" s="106"/>
      <c r="E42" s="1192" t="s">
        <v>32</v>
      </c>
      <c r="F42" s="1192"/>
      <c r="G42" s="1192"/>
      <c r="H42" s="1193"/>
      <c r="I42" s="346">
        <v>688</v>
      </c>
      <c r="J42" s="347">
        <v>688</v>
      </c>
      <c r="K42" s="347">
        <v>688</v>
      </c>
      <c r="L42" s="347">
        <v>688</v>
      </c>
      <c r="M42" s="348">
        <v>686</v>
      </c>
    </row>
    <row r="43" spans="2:13" ht="27.75" customHeight="1" x14ac:dyDescent="0.2">
      <c r="B43" s="1188"/>
      <c r="C43" s="1189"/>
      <c r="D43" s="106"/>
      <c r="E43" s="1192" t="s">
        <v>33</v>
      </c>
      <c r="F43" s="1192"/>
      <c r="G43" s="1192"/>
      <c r="H43" s="1193"/>
      <c r="I43" s="346">
        <v>7544</v>
      </c>
      <c r="J43" s="347">
        <v>7211</v>
      </c>
      <c r="K43" s="347">
        <v>7157</v>
      </c>
      <c r="L43" s="347">
        <v>7143</v>
      </c>
      <c r="M43" s="348">
        <v>6952</v>
      </c>
    </row>
    <row r="44" spans="2:13" ht="27.75" customHeight="1" x14ac:dyDescent="0.2">
      <c r="B44" s="1188"/>
      <c r="C44" s="1189"/>
      <c r="D44" s="106"/>
      <c r="E44" s="1192" t="s">
        <v>34</v>
      </c>
      <c r="F44" s="1192"/>
      <c r="G44" s="1192"/>
      <c r="H44" s="1193"/>
      <c r="I44" s="346" t="s">
        <v>485</v>
      </c>
      <c r="J44" s="347" t="s">
        <v>485</v>
      </c>
      <c r="K44" s="347" t="s">
        <v>485</v>
      </c>
      <c r="L44" s="347" t="s">
        <v>485</v>
      </c>
      <c r="M44" s="348" t="s">
        <v>485</v>
      </c>
    </row>
    <row r="45" spans="2:13" ht="27.75" customHeight="1" x14ac:dyDescent="0.2">
      <c r="B45" s="1188"/>
      <c r="C45" s="1189"/>
      <c r="D45" s="106"/>
      <c r="E45" s="1192" t="s">
        <v>35</v>
      </c>
      <c r="F45" s="1192"/>
      <c r="G45" s="1192"/>
      <c r="H45" s="1193"/>
      <c r="I45" s="346">
        <v>2181</v>
      </c>
      <c r="J45" s="347">
        <v>2112</v>
      </c>
      <c r="K45" s="347">
        <v>2067</v>
      </c>
      <c r="L45" s="347">
        <v>2059</v>
      </c>
      <c r="M45" s="348">
        <v>2050</v>
      </c>
    </row>
    <row r="46" spans="2:13" ht="27.75" customHeight="1" x14ac:dyDescent="0.2">
      <c r="B46" s="1188"/>
      <c r="C46" s="1189"/>
      <c r="D46" s="107"/>
      <c r="E46" s="1192" t="s">
        <v>36</v>
      </c>
      <c r="F46" s="1192"/>
      <c r="G46" s="1192"/>
      <c r="H46" s="1193"/>
      <c r="I46" s="346" t="s">
        <v>485</v>
      </c>
      <c r="J46" s="347" t="s">
        <v>485</v>
      </c>
      <c r="K46" s="347" t="s">
        <v>485</v>
      </c>
      <c r="L46" s="347" t="s">
        <v>485</v>
      </c>
      <c r="M46" s="348" t="s">
        <v>485</v>
      </c>
    </row>
    <row r="47" spans="2:13" ht="27.75" customHeight="1" x14ac:dyDescent="0.2">
      <c r="B47" s="1188"/>
      <c r="C47" s="1189"/>
      <c r="D47" s="108"/>
      <c r="E47" s="1202" t="s">
        <v>37</v>
      </c>
      <c r="F47" s="1203"/>
      <c r="G47" s="1203"/>
      <c r="H47" s="1204"/>
      <c r="I47" s="346" t="s">
        <v>485</v>
      </c>
      <c r="J47" s="347" t="s">
        <v>485</v>
      </c>
      <c r="K47" s="347" t="s">
        <v>485</v>
      </c>
      <c r="L47" s="347" t="s">
        <v>485</v>
      </c>
      <c r="M47" s="348" t="s">
        <v>485</v>
      </c>
    </row>
    <row r="48" spans="2:13" ht="27.75" customHeight="1" x14ac:dyDescent="0.2">
      <c r="B48" s="1188"/>
      <c r="C48" s="1189"/>
      <c r="D48" s="106"/>
      <c r="E48" s="1192" t="s">
        <v>38</v>
      </c>
      <c r="F48" s="1192"/>
      <c r="G48" s="1192"/>
      <c r="H48" s="1193"/>
      <c r="I48" s="346" t="s">
        <v>485</v>
      </c>
      <c r="J48" s="347" t="s">
        <v>485</v>
      </c>
      <c r="K48" s="347" t="s">
        <v>485</v>
      </c>
      <c r="L48" s="347" t="s">
        <v>485</v>
      </c>
      <c r="M48" s="348" t="s">
        <v>485</v>
      </c>
    </row>
    <row r="49" spans="2:13" ht="27.75" customHeight="1" x14ac:dyDescent="0.2">
      <c r="B49" s="1190"/>
      <c r="C49" s="1191"/>
      <c r="D49" s="106"/>
      <c r="E49" s="1192" t="s">
        <v>39</v>
      </c>
      <c r="F49" s="1192"/>
      <c r="G49" s="1192"/>
      <c r="H49" s="1193"/>
      <c r="I49" s="346" t="s">
        <v>485</v>
      </c>
      <c r="J49" s="347" t="s">
        <v>485</v>
      </c>
      <c r="K49" s="347" t="s">
        <v>485</v>
      </c>
      <c r="L49" s="347" t="s">
        <v>485</v>
      </c>
      <c r="M49" s="348" t="s">
        <v>485</v>
      </c>
    </row>
    <row r="50" spans="2:13" ht="27.75" customHeight="1" x14ac:dyDescent="0.2">
      <c r="B50" s="1186" t="s">
        <v>40</v>
      </c>
      <c r="C50" s="1187"/>
      <c r="D50" s="109"/>
      <c r="E50" s="1192" t="s">
        <v>41</v>
      </c>
      <c r="F50" s="1192"/>
      <c r="G50" s="1192"/>
      <c r="H50" s="1193"/>
      <c r="I50" s="346">
        <v>4308</v>
      </c>
      <c r="J50" s="347">
        <v>5127</v>
      </c>
      <c r="K50" s="347">
        <v>5555</v>
      </c>
      <c r="L50" s="347">
        <v>5927</v>
      </c>
      <c r="M50" s="348">
        <v>5797</v>
      </c>
    </row>
    <row r="51" spans="2:13" ht="27.75" customHeight="1" x14ac:dyDescent="0.2">
      <c r="B51" s="1188"/>
      <c r="C51" s="1189"/>
      <c r="D51" s="106"/>
      <c r="E51" s="1192" t="s">
        <v>42</v>
      </c>
      <c r="F51" s="1192"/>
      <c r="G51" s="1192"/>
      <c r="H51" s="1193"/>
      <c r="I51" s="346">
        <v>525</v>
      </c>
      <c r="J51" s="347">
        <v>899</v>
      </c>
      <c r="K51" s="347">
        <v>899</v>
      </c>
      <c r="L51" s="347">
        <v>913</v>
      </c>
      <c r="M51" s="348">
        <v>911</v>
      </c>
    </row>
    <row r="52" spans="2:13" ht="27.75" customHeight="1" x14ac:dyDescent="0.2">
      <c r="B52" s="1190"/>
      <c r="C52" s="1191"/>
      <c r="D52" s="106"/>
      <c r="E52" s="1192" t="s">
        <v>43</v>
      </c>
      <c r="F52" s="1192"/>
      <c r="G52" s="1192"/>
      <c r="H52" s="1193"/>
      <c r="I52" s="346">
        <v>11031</v>
      </c>
      <c r="J52" s="347">
        <v>11118</v>
      </c>
      <c r="K52" s="347">
        <v>10726</v>
      </c>
      <c r="L52" s="347">
        <v>10192</v>
      </c>
      <c r="M52" s="348">
        <v>9680</v>
      </c>
    </row>
    <row r="53" spans="2:13" ht="27.75" customHeight="1" thickBot="1" x14ac:dyDescent="0.25">
      <c r="B53" s="1194" t="s">
        <v>19</v>
      </c>
      <c r="C53" s="1195"/>
      <c r="D53" s="110"/>
      <c r="E53" s="1196" t="s">
        <v>44</v>
      </c>
      <c r="F53" s="1196"/>
      <c r="G53" s="1196"/>
      <c r="H53" s="1197"/>
      <c r="I53" s="349">
        <v>2741</v>
      </c>
      <c r="J53" s="350">
        <v>1401</v>
      </c>
      <c r="K53" s="350">
        <v>781</v>
      </c>
      <c r="L53" s="350">
        <v>379</v>
      </c>
      <c r="M53" s="351">
        <v>471</v>
      </c>
    </row>
    <row r="54" spans="2:13" ht="27.75" customHeight="1" x14ac:dyDescent="0.25">
      <c r="B54" s="111"/>
      <c r="C54" s="112"/>
      <c r="D54" s="112"/>
      <c r="E54" s="113"/>
      <c r="F54" s="113"/>
      <c r="G54" s="113"/>
      <c r="H54" s="113"/>
      <c r="I54" s="114"/>
      <c r="J54" s="114"/>
      <c r="K54" s="114"/>
      <c r="L54" s="114"/>
      <c r="M54" s="114"/>
    </row>
    <row r="55" spans="2:13" ht="13" x14ac:dyDescent="0.2"/>
  </sheetData>
  <sheetProtection algorithmName="SHA-512" hashValue="QDw6X2Wma4/qdljAZ275FvZHPhqNiysC6jC+lYf4R79fzpm4VQe8HwLuHVrKN+ZKQLEVq7LpWUwNNopv+Ps9Fw==" saltValue="VmLT1kxFMkTniFZSEbEsUw=="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58"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Normal="100" zoomScaleSheetLayoutView="100" workbookViewId="0"/>
  </sheetViews>
  <sheetFormatPr defaultColWidth="0" defaultRowHeight="13.5" customHeight="1" zeroHeight="1" x14ac:dyDescent="0.2"/>
  <cols>
    <col min="1" max="1" width="8.1796875" style="1" customWidth="1"/>
    <col min="2" max="2" width="16.36328125" style="1" customWidth="1"/>
    <col min="3" max="5" width="26.1796875" style="1" customWidth="1"/>
    <col min="6" max="8" width="24.1796875" style="1" customWidth="1"/>
    <col min="9" max="14" width="26" style="1" customWidth="1"/>
    <col min="15" max="15" width="6.08984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5">
      <c r="B53" s="2"/>
      <c r="C53" s="2"/>
      <c r="D53" s="2"/>
      <c r="E53" s="2"/>
      <c r="F53" s="2"/>
      <c r="G53" s="2"/>
      <c r="H53" s="115" t="s">
        <v>45</v>
      </c>
    </row>
    <row r="54" spans="2:8" ht="29.25" customHeight="1" thickBot="1" x14ac:dyDescent="0.35">
      <c r="B54" s="116" t="s">
        <v>1</v>
      </c>
      <c r="C54" s="117"/>
      <c r="D54" s="117"/>
      <c r="E54" s="118" t="s">
        <v>2</v>
      </c>
      <c r="F54" s="119" t="s">
        <v>525</v>
      </c>
      <c r="G54" s="119" t="s">
        <v>526</v>
      </c>
      <c r="H54" s="120" t="s">
        <v>527</v>
      </c>
    </row>
    <row r="55" spans="2:8" ht="52.5" customHeight="1" x14ac:dyDescent="0.2">
      <c r="B55" s="121"/>
      <c r="C55" s="1213" t="s">
        <v>46</v>
      </c>
      <c r="D55" s="1213"/>
      <c r="E55" s="1214"/>
      <c r="F55" s="352">
        <v>1312</v>
      </c>
      <c r="G55" s="352">
        <v>1311</v>
      </c>
      <c r="H55" s="353">
        <v>1371</v>
      </c>
    </row>
    <row r="56" spans="2:8" ht="52.5" customHeight="1" x14ac:dyDescent="0.2">
      <c r="B56" s="122"/>
      <c r="C56" s="1215" t="s">
        <v>47</v>
      </c>
      <c r="D56" s="1215"/>
      <c r="E56" s="1216"/>
      <c r="F56" s="354">
        <v>0</v>
      </c>
      <c r="G56" s="354">
        <v>0</v>
      </c>
      <c r="H56" s="355">
        <v>0</v>
      </c>
    </row>
    <row r="57" spans="2:8" ht="53.25" customHeight="1" x14ac:dyDescent="0.2">
      <c r="B57" s="122"/>
      <c r="C57" s="1217" t="s">
        <v>48</v>
      </c>
      <c r="D57" s="1217"/>
      <c r="E57" s="1218"/>
      <c r="F57" s="356">
        <v>3071</v>
      </c>
      <c r="G57" s="356">
        <v>3482</v>
      </c>
      <c r="H57" s="357">
        <v>3447</v>
      </c>
    </row>
    <row r="58" spans="2:8" ht="45.75" customHeight="1" x14ac:dyDescent="0.2">
      <c r="B58" s="123"/>
      <c r="C58" s="1205" t="s">
        <v>551</v>
      </c>
      <c r="D58" s="1206"/>
      <c r="E58" s="1207"/>
      <c r="F58" s="358">
        <v>1414</v>
      </c>
      <c r="G58" s="358">
        <v>1414</v>
      </c>
      <c r="H58" s="359">
        <v>1516</v>
      </c>
    </row>
    <row r="59" spans="2:8" ht="45.75" customHeight="1" x14ac:dyDescent="0.2">
      <c r="B59" s="123"/>
      <c r="C59" s="1205" t="s">
        <v>552</v>
      </c>
      <c r="D59" s="1206"/>
      <c r="E59" s="1207"/>
      <c r="F59" s="358">
        <v>1097</v>
      </c>
      <c r="G59" s="358">
        <v>1492</v>
      </c>
      <c r="H59" s="359">
        <v>1361</v>
      </c>
    </row>
    <row r="60" spans="2:8" ht="45.75" customHeight="1" x14ac:dyDescent="0.2">
      <c r="B60" s="123"/>
      <c r="C60" s="1205" t="s">
        <v>553</v>
      </c>
      <c r="D60" s="1206"/>
      <c r="E60" s="1207"/>
      <c r="F60" s="358">
        <v>141</v>
      </c>
      <c r="G60" s="358">
        <v>141</v>
      </c>
      <c r="H60" s="359">
        <v>142</v>
      </c>
    </row>
    <row r="61" spans="2:8" ht="45.75" customHeight="1" x14ac:dyDescent="0.2">
      <c r="B61" s="123"/>
      <c r="C61" s="1205" t="s">
        <v>554</v>
      </c>
      <c r="D61" s="1206"/>
      <c r="E61" s="1207"/>
      <c r="F61" s="358">
        <v>100</v>
      </c>
      <c r="G61" s="358">
        <v>107</v>
      </c>
      <c r="H61" s="359">
        <v>118</v>
      </c>
    </row>
    <row r="62" spans="2:8" ht="45.75" customHeight="1" thickBot="1" x14ac:dyDescent="0.25">
      <c r="B62" s="124"/>
      <c r="C62" s="1208" t="s">
        <v>555</v>
      </c>
      <c r="D62" s="1209"/>
      <c r="E62" s="1210"/>
      <c r="F62" s="360">
        <v>94</v>
      </c>
      <c r="G62" s="360">
        <v>97</v>
      </c>
      <c r="H62" s="361">
        <v>102</v>
      </c>
    </row>
    <row r="63" spans="2:8" ht="52.5" customHeight="1" thickBot="1" x14ac:dyDescent="0.25">
      <c r="B63" s="125"/>
      <c r="C63" s="1211" t="s">
        <v>49</v>
      </c>
      <c r="D63" s="1211"/>
      <c r="E63" s="1212"/>
      <c r="F63" s="362">
        <v>4383</v>
      </c>
      <c r="G63" s="362">
        <v>4794</v>
      </c>
      <c r="H63" s="363">
        <v>4818</v>
      </c>
    </row>
    <row r="64" spans="2:8" ht="13" x14ac:dyDescent="0.2"/>
  </sheetData>
  <sheetProtection algorithmName="SHA-512" hashValue="Kwid2aiI99g74XkQQtTv+0BkfywPHvJ76zuQmy2Gvz17qGuH+02vVvF5C1J0sjIVBVArYDX5EXfE27Dcqf14Nw==" saltValue="E0zz6xNt4tPE04OOHlQo/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2"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zoomScaleNormal="100" workbookViewId="0"/>
  </sheetViews>
  <sheetFormatPr defaultColWidth="11.08984375" defaultRowHeight="13" x14ac:dyDescent="0.2"/>
  <cols>
    <col min="1" max="1" width="45.90625" style="132" customWidth="1"/>
    <col min="2" max="8" width="13.36328125" style="132" customWidth="1"/>
    <col min="9" max="16384" width="11.08984375" style="132"/>
  </cols>
  <sheetData>
    <row r="1" spans="1:8" x14ac:dyDescent="0.2">
      <c r="A1" s="126"/>
      <c r="B1" s="127"/>
      <c r="C1" s="128"/>
      <c r="D1" s="129"/>
      <c r="E1" s="130"/>
      <c r="F1" s="130"/>
      <c r="G1" s="130"/>
      <c r="H1" s="131"/>
    </row>
    <row r="2" spans="1:8" x14ac:dyDescent="0.2">
      <c r="A2" s="133"/>
      <c r="B2" s="134"/>
      <c r="C2" s="135"/>
      <c r="D2" s="136" t="s">
        <v>50</v>
      </c>
      <c r="E2" s="137"/>
      <c r="F2" s="138" t="s">
        <v>522</v>
      </c>
      <c r="G2" s="139"/>
      <c r="H2" s="140"/>
    </row>
    <row r="3" spans="1:8" x14ac:dyDescent="0.2">
      <c r="A3" s="136" t="s">
        <v>515</v>
      </c>
      <c r="B3" s="141"/>
      <c r="C3" s="142"/>
      <c r="D3" s="143">
        <v>24058</v>
      </c>
      <c r="E3" s="144"/>
      <c r="F3" s="145">
        <v>52068</v>
      </c>
      <c r="G3" s="146"/>
      <c r="H3" s="147"/>
    </row>
    <row r="4" spans="1:8" x14ac:dyDescent="0.2">
      <c r="A4" s="148"/>
      <c r="B4" s="149"/>
      <c r="C4" s="150"/>
      <c r="D4" s="151">
        <v>4743</v>
      </c>
      <c r="E4" s="152"/>
      <c r="F4" s="153">
        <v>26936</v>
      </c>
      <c r="G4" s="154"/>
      <c r="H4" s="155"/>
    </row>
    <row r="5" spans="1:8" x14ac:dyDescent="0.2">
      <c r="A5" s="136" t="s">
        <v>517</v>
      </c>
      <c r="B5" s="141"/>
      <c r="C5" s="142"/>
      <c r="D5" s="143">
        <v>44846</v>
      </c>
      <c r="E5" s="144"/>
      <c r="F5" s="145">
        <v>47161</v>
      </c>
      <c r="G5" s="146"/>
      <c r="H5" s="147"/>
    </row>
    <row r="6" spans="1:8" x14ac:dyDescent="0.2">
      <c r="A6" s="148"/>
      <c r="B6" s="149"/>
      <c r="C6" s="150"/>
      <c r="D6" s="151">
        <v>7232</v>
      </c>
      <c r="E6" s="152"/>
      <c r="F6" s="153">
        <v>24595</v>
      </c>
      <c r="G6" s="154"/>
      <c r="H6" s="155"/>
    </row>
    <row r="7" spans="1:8" x14ac:dyDescent="0.2">
      <c r="A7" s="136" t="s">
        <v>518</v>
      </c>
      <c r="B7" s="141"/>
      <c r="C7" s="142"/>
      <c r="D7" s="143">
        <v>23609</v>
      </c>
      <c r="E7" s="144"/>
      <c r="F7" s="145">
        <v>43423</v>
      </c>
      <c r="G7" s="146"/>
      <c r="H7" s="147"/>
    </row>
    <row r="8" spans="1:8" x14ac:dyDescent="0.2">
      <c r="A8" s="148"/>
      <c r="B8" s="149"/>
      <c r="C8" s="150"/>
      <c r="D8" s="151">
        <v>10001</v>
      </c>
      <c r="E8" s="152"/>
      <c r="F8" s="153">
        <v>22207</v>
      </c>
      <c r="G8" s="154"/>
      <c r="H8" s="155"/>
    </row>
    <row r="9" spans="1:8" x14ac:dyDescent="0.2">
      <c r="A9" s="136" t="s">
        <v>519</v>
      </c>
      <c r="B9" s="141"/>
      <c r="C9" s="142"/>
      <c r="D9" s="143">
        <v>23389</v>
      </c>
      <c r="E9" s="144"/>
      <c r="F9" s="145">
        <v>45265</v>
      </c>
      <c r="G9" s="146"/>
      <c r="H9" s="147"/>
    </row>
    <row r="10" spans="1:8" x14ac:dyDescent="0.2">
      <c r="A10" s="148"/>
      <c r="B10" s="149"/>
      <c r="C10" s="150"/>
      <c r="D10" s="151">
        <v>9259</v>
      </c>
      <c r="E10" s="152"/>
      <c r="F10" s="153">
        <v>22600</v>
      </c>
      <c r="G10" s="154"/>
      <c r="H10" s="155"/>
    </row>
    <row r="11" spans="1:8" x14ac:dyDescent="0.2">
      <c r="A11" s="136" t="s">
        <v>520</v>
      </c>
      <c r="B11" s="141"/>
      <c r="C11" s="142"/>
      <c r="D11" s="143">
        <v>35583</v>
      </c>
      <c r="E11" s="144"/>
      <c r="F11" s="145">
        <v>54621</v>
      </c>
      <c r="G11" s="146"/>
      <c r="H11" s="147"/>
    </row>
    <row r="12" spans="1:8" x14ac:dyDescent="0.2">
      <c r="A12" s="148"/>
      <c r="B12" s="149"/>
      <c r="C12" s="156"/>
      <c r="D12" s="151">
        <v>21191</v>
      </c>
      <c r="E12" s="152"/>
      <c r="F12" s="153">
        <v>30892</v>
      </c>
      <c r="G12" s="154"/>
      <c r="H12" s="155"/>
    </row>
    <row r="13" spans="1:8" x14ac:dyDescent="0.2">
      <c r="A13" s="136"/>
      <c r="B13" s="141"/>
      <c r="C13" s="157"/>
      <c r="D13" s="158">
        <v>30297</v>
      </c>
      <c r="E13" s="159"/>
      <c r="F13" s="160">
        <v>48508</v>
      </c>
      <c r="G13" s="161"/>
      <c r="H13" s="147"/>
    </row>
    <row r="14" spans="1:8" x14ac:dyDescent="0.2">
      <c r="A14" s="148"/>
      <c r="B14" s="149"/>
      <c r="C14" s="150"/>
      <c r="D14" s="151">
        <v>10485</v>
      </c>
      <c r="E14" s="152"/>
      <c r="F14" s="153">
        <v>25446</v>
      </c>
      <c r="G14" s="154"/>
      <c r="H14" s="155"/>
    </row>
    <row r="17" spans="1:11" x14ac:dyDescent="0.2">
      <c r="A17" s="132" t="s">
        <v>51</v>
      </c>
    </row>
    <row r="18" spans="1:11" x14ac:dyDescent="0.2">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2">
      <c r="A19" s="162" t="s">
        <v>52</v>
      </c>
      <c r="B19" s="162">
        <f>ROUND(VALUE(SUBSTITUTE(実質収支比率等に係る経年分析!F$48,"▲","-")),2)</f>
        <v>8.6999999999999993</v>
      </c>
      <c r="C19" s="162">
        <f>ROUND(VALUE(SUBSTITUTE(実質収支比率等に係る経年分析!G$48,"▲","-")),2)</f>
        <v>10.45</v>
      </c>
      <c r="D19" s="162">
        <f>ROUND(VALUE(SUBSTITUTE(実質収支比率等に係る経年分析!H$48,"▲","-")),2)</f>
        <v>10.41</v>
      </c>
      <c r="E19" s="162">
        <f>ROUND(VALUE(SUBSTITUTE(実質収支比率等に係る経年分析!I$48,"▲","-")),2)</f>
        <v>9.68</v>
      </c>
      <c r="F19" s="162">
        <f>ROUND(VALUE(SUBSTITUTE(実質収支比率等に係る経年分析!J$48,"▲","-")),2)</f>
        <v>7.93</v>
      </c>
    </row>
    <row r="20" spans="1:11" x14ac:dyDescent="0.2">
      <c r="A20" s="162" t="s">
        <v>53</v>
      </c>
      <c r="B20" s="162">
        <f>ROUND(VALUE(SUBSTITUTE(実質収支比率等に係る経年分析!F$47,"▲","-")),2)</f>
        <v>16.29</v>
      </c>
      <c r="C20" s="162">
        <f>ROUND(VALUE(SUBSTITUTE(実質収支比率等に係る経年分析!G$47,"▲","-")),2)</f>
        <v>19.75</v>
      </c>
      <c r="D20" s="162">
        <f>ROUND(VALUE(SUBSTITUTE(実質収支比率等に係る経年分析!H$47,"▲","-")),2)</f>
        <v>17.63</v>
      </c>
      <c r="E20" s="162">
        <f>ROUND(VALUE(SUBSTITUTE(実質収支比率等に係る経年分析!I$47,"▲","-")),2)</f>
        <v>17.45</v>
      </c>
      <c r="F20" s="162">
        <f>ROUND(VALUE(SUBSTITUTE(実質収支比率等に係る経年分析!J$47,"▲","-")),2)</f>
        <v>17.8</v>
      </c>
    </row>
    <row r="21" spans="1:11" x14ac:dyDescent="0.2">
      <c r="A21" s="162" t="s">
        <v>54</v>
      </c>
      <c r="B21" s="162">
        <f>IF(ISNUMBER(VALUE(SUBSTITUTE(実質収支比率等に係る経年分析!F$49,"▲","-"))),ROUND(VALUE(SUBSTITUTE(実質収支比率等に係る経年分析!F$49,"▲","-")),2),NA())</f>
        <v>-1.56</v>
      </c>
      <c r="C21" s="162">
        <f>IF(ISNUMBER(VALUE(SUBSTITUTE(実質収支比率等に係る経年分析!G$49,"▲","-"))),ROUND(VALUE(SUBSTITUTE(実質収支比率等に係る経年分析!G$49,"▲","-")),2),NA())</f>
        <v>7.09</v>
      </c>
      <c r="D21" s="162">
        <f>IF(ISNUMBER(VALUE(SUBSTITUTE(実質収支比率等に係る経年分析!H$49,"▲","-"))),ROUND(VALUE(SUBSTITUTE(実質収支比率等に係る経年分析!H$49,"▲","-")),2),NA())</f>
        <v>-2.86</v>
      </c>
      <c r="E21" s="162">
        <f>IF(ISNUMBER(VALUE(SUBSTITUTE(実質収支比率等に係る経年分析!I$49,"▲","-"))),ROUND(VALUE(SUBSTITUTE(実質収支比率等に係る経年分析!I$49,"▲","-")),2),NA())</f>
        <v>-0.64</v>
      </c>
      <c r="F21" s="162">
        <f>IF(ISNUMBER(VALUE(SUBSTITUTE(実質収支比率等に係る経年分析!J$49,"▲","-"))),ROUND(VALUE(SUBSTITUTE(実質収支比率等に係る経年分析!J$49,"▲","-")),2),NA())</f>
        <v>-0.74</v>
      </c>
    </row>
    <row r="24" spans="1:11" x14ac:dyDescent="0.2">
      <c r="A24" s="132" t="s">
        <v>55</v>
      </c>
    </row>
    <row r="25" spans="1:11" x14ac:dyDescent="0.2">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2">
      <c r="A26" s="163"/>
      <c r="B26" s="163" t="s">
        <v>56</v>
      </c>
      <c r="C26" s="163" t="s">
        <v>57</v>
      </c>
      <c r="D26" s="163" t="s">
        <v>56</v>
      </c>
      <c r="E26" s="163" t="s">
        <v>57</v>
      </c>
      <c r="F26" s="163" t="s">
        <v>56</v>
      </c>
      <c r="G26" s="163" t="s">
        <v>57</v>
      </c>
      <c r="H26" s="163" t="s">
        <v>56</v>
      </c>
      <c r="I26" s="163" t="s">
        <v>57</v>
      </c>
      <c r="J26" s="163" t="s">
        <v>56</v>
      </c>
      <c r="K26" s="163" t="s">
        <v>57</v>
      </c>
    </row>
    <row r="27" spans="1:11" x14ac:dyDescent="0.2">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#VALUE!</v>
      </c>
      <c r="C27" s="163" t="e">
        <f>IF(ROUND(VALUE(SUBSTITUTE(連結実質赤字比率に係る赤字・黒字の構成分析!F$43,"▲", "-")), 2) &gt;= 0, ABS(ROUND(VALUE(SUBSTITUTE(連結実質赤字比率に係る赤字・黒字の構成分析!F$43,"▲", "-")), 2)), NA())</f>
        <v>#VALUE!</v>
      </c>
      <c r="D27" s="163" t="e">
        <f>IF(ROUND(VALUE(SUBSTITUTE(連結実質赤字比率に係る赤字・黒字の構成分析!G$43,"▲", "-")), 2) &lt; 0, ABS(ROUND(VALUE(SUBSTITUTE(連結実質赤字比率に係る赤字・黒字の構成分析!G$43,"▲", "-")), 2)), NA())</f>
        <v>#VALUE!</v>
      </c>
      <c r="E27" s="163" t="e">
        <f>IF(ROUND(VALUE(SUBSTITUTE(連結実質赤字比率に係る赤字・黒字の構成分析!G$43,"▲", "-")), 2) &gt;= 0, ABS(ROUND(VALUE(SUBSTITUTE(連結実質赤字比率に係る赤字・黒字の構成分析!G$43,"▲", "-")), 2)), NA())</f>
        <v>#VALUE!</v>
      </c>
      <c r="F27" s="163" t="e">
        <f>IF(ROUND(VALUE(SUBSTITUTE(連結実質赤字比率に係る赤字・黒字の構成分析!H$43,"▲", "-")), 2) &lt; 0, ABS(ROUND(VALUE(SUBSTITUTE(連結実質赤字比率に係る赤字・黒字の構成分析!H$43,"▲", "-")), 2)), NA())</f>
        <v>#VALUE!</v>
      </c>
      <c r="G27" s="163" t="e">
        <f>IF(ROUND(VALUE(SUBSTITUTE(連結実質赤字比率に係る赤字・黒字の構成分析!H$43,"▲", "-")), 2) &gt;= 0, ABS(ROUND(VALUE(SUBSTITUTE(連結実質赤字比率に係る赤字・黒字の構成分析!H$43,"▲", "-")), 2)), NA())</f>
        <v>#VALUE!</v>
      </c>
      <c r="H27" s="163" t="e">
        <f>IF(ROUND(VALUE(SUBSTITUTE(連結実質赤字比率に係る赤字・黒字の構成分析!I$43,"▲", "-")), 2) &lt; 0, ABS(ROUND(VALUE(SUBSTITUTE(連結実質赤字比率に係る赤字・黒字の構成分析!I$43,"▲", "-")), 2)), NA())</f>
        <v>#VALUE!</v>
      </c>
      <c r="I27" s="163" t="e">
        <f>IF(ROUND(VALUE(SUBSTITUTE(連結実質赤字比率に係る赤字・黒字の構成分析!I$43,"▲", "-")), 2) &gt;= 0, ABS(ROUND(VALUE(SUBSTITUTE(連結実質赤字比率に係る赤字・黒字の構成分析!I$43,"▲", "-")), 2)), NA())</f>
        <v>#VALUE!</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2">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2">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2">
      <c r="A30" s="163" t="e">
        <f>IF(連結実質赤字比率に係る赤字・黒字の構成分析!C$40="",NA(),連結実質赤字比率に係る赤字・黒字の構成分析!C$40)</f>
        <v>#N/A</v>
      </c>
      <c r="B30" s="163" t="e">
        <f>IF(ROUND(VALUE(SUBSTITUTE(連結実質赤字比率に係る赤字・黒字の構成分析!F$40,"▲", "-")), 2) &lt; 0, ABS(ROUND(VALUE(SUBSTITUTE(連結実質赤字比率に係る赤字・黒字の構成分析!F$40,"▲", "-")), 2)), NA())</f>
        <v>#VALUE!</v>
      </c>
      <c r="C30" s="163" t="e">
        <f>IF(ROUND(VALUE(SUBSTITUTE(連結実質赤字比率に係る赤字・黒字の構成分析!F$40,"▲", "-")), 2) &gt;= 0, ABS(ROUND(VALUE(SUBSTITUTE(連結実質赤字比率に係る赤字・黒字の構成分析!F$40,"▲", "-")), 2)), NA())</f>
        <v>#VALUE!</v>
      </c>
      <c r="D30" s="163" t="e">
        <f>IF(ROUND(VALUE(SUBSTITUTE(連結実質赤字比率に係る赤字・黒字の構成分析!G$40,"▲", "-")), 2) &lt; 0, ABS(ROUND(VALUE(SUBSTITUTE(連結実質赤字比率に係る赤字・黒字の構成分析!G$40,"▲", "-")), 2)), NA())</f>
        <v>#VALUE!</v>
      </c>
      <c r="E30" s="163" t="e">
        <f>IF(ROUND(VALUE(SUBSTITUTE(連結実質赤字比率に係る赤字・黒字の構成分析!G$40,"▲", "-")), 2) &gt;= 0, ABS(ROUND(VALUE(SUBSTITUTE(連結実質赤字比率に係る赤字・黒字の構成分析!G$40,"▲", "-")), 2)), NA())</f>
        <v>#VALUE!</v>
      </c>
      <c r="F30" s="163" t="e">
        <f>IF(ROUND(VALUE(SUBSTITUTE(連結実質赤字比率に係る赤字・黒字の構成分析!H$40,"▲", "-")), 2) &lt; 0, ABS(ROUND(VALUE(SUBSTITUTE(連結実質赤字比率に係る赤字・黒字の構成分析!H$40,"▲", "-")), 2)), NA())</f>
        <v>#VALUE!</v>
      </c>
      <c r="G30" s="163" t="e">
        <f>IF(ROUND(VALUE(SUBSTITUTE(連結実質赤字比率に係る赤字・黒字の構成分析!H$40,"▲", "-")), 2) &gt;= 0, ABS(ROUND(VALUE(SUBSTITUTE(連結実質赤字比率に係る赤字・黒字の構成分析!H$40,"▲", "-")), 2)), NA())</f>
        <v>#VALUE!</v>
      </c>
      <c r="H30" s="163" t="e">
        <f>IF(ROUND(VALUE(SUBSTITUTE(連結実質赤字比率に係る赤字・黒字の構成分析!I$40,"▲", "-")), 2) &lt; 0, ABS(ROUND(VALUE(SUBSTITUTE(連結実質赤字比率に係る赤字・黒字の構成分析!I$40,"▲", "-")), 2)), NA())</f>
        <v>#VALUE!</v>
      </c>
      <c r="I30" s="163" t="e">
        <f>IF(ROUND(VALUE(SUBSTITUTE(連結実質赤字比率に係る赤字・黒字の構成分析!I$40,"▲", "-")), 2) &gt;= 0, ABS(ROUND(VALUE(SUBSTITUTE(連結実質赤字比率に係る赤字・黒字の構成分析!I$40,"▲", "-")), 2)), NA())</f>
        <v>#VALUE!</v>
      </c>
      <c r="J30" s="163" t="e">
        <f>IF(ROUND(VALUE(SUBSTITUTE(連結実質赤字比率に係る赤字・黒字の構成分析!J$40,"▲", "-")), 2) &lt; 0, ABS(ROUND(VALUE(SUBSTITUTE(連結実質赤字比率に係る赤字・黒字の構成分析!J$40,"▲", "-")), 2)), NA())</f>
        <v>#VALUE!</v>
      </c>
      <c r="K30" s="163" t="e">
        <f>IF(ROUND(VALUE(SUBSTITUTE(連結実質赤字比率に係る赤字・黒字の構成分析!J$40,"▲", "-")), 2) &gt;= 0, ABS(ROUND(VALUE(SUBSTITUTE(連結実質赤字比率に係る赤字・黒字の構成分析!J$40,"▲", "-")), 2)), NA())</f>
        <v>#VALUE!</v>
      </c>
    </row>
    <row r="31" spans="1:11" x14ac:dyDescent="0.2">
      <c r="A31" s="163" t="e">
        <f>IF(連結実質赤字比率に係る赤字・黒字の構成分析!C$39="",NA(),連結実質赤字比率に係る赤字・黒字の構成分析!C$39)</f>
        <v>#N/A</v>
      </c>
      <c r="B31" s="163" t="e">
        <f>IF(ROUND(VALUE(SUBSTITUTE(連結実質赤字比率に係る赤字・黒字の構成分析!F$39,"▲", "-")), 2) &lt; 0, ABS(ROUND(VALUE(SUBSTITUTE(連結実質赤字比率に係る赤字・黒字の構成分析!F$39,"▲", "-")), 2)), NA())</f>
        <v>#VALUE!</v>
      </c>
      <c r="C31" s="163" t="e">
        <f>IF(ROUND(VALUE(SUBSTITUTE(連結実質赤字比率に係る赤字・黒字の構成分析!F$39,"▲", "-")), 2) &gt;= 0, ABS(ROUND(VALUE(SUBSTITUTE(連結実質赤字比率に係る赤字・黒字の構成分析!F$39,"▲", "-")), 2)), NA())</f>
        <v>#VALUE!</v>
      </c>
      <c r="D31" s="163" t="e">
        <f>IF(ROUND(VALUE(SUBSTITUTE(連結実質赤字比率に係る赤字・黒字の構成分析!G$39,"▲", "-")), 2) &lt; 0, ABS(ROUND(VALUE(SUBSTITUTE(連結実質赤字比率に係る赤字・黒字の構成分析!G$39,"▲", "-")), 2)), NA())</f>
        <v>#VALUE!</v>
      </c>
      <c r="E31" s="163" t="e">
        <f>IF(ROUND(VALUE(SUBSTITUTE(連結実質赤字比率に係る赤字・黒字の構成分析!G$39,"▲", "-")), 2) &gt;= 0, ABS(ROUND(VALUE(SUBSTITUTE(連結実質赤字比率に係る赤字・黒字の構成分析!G$39,"▲", "-")), 2)), NA())</f>
        <v>#VALUE!</v>
      </c>
      <c r="F31" s="163" t="e">
        <f>IF(ROUND(VALUE(SUBSTITUTE(連結実質赤字比率に係る赤字・黒字の構成分析!H$39,"▲", "-")), 2) &lt; 0, ABS(ROUND(VALUE(SUBSTITUTE(連結実質赤字比率に係る赤字・黒字の構成分析!H$39,"▲", "-")), 2)), NA())</f>
        <v>#VALUE!</v>
      </c>
      <c r="G31" s="163" t="e">
        <f>IF(ROUND(VALUE(SUBSTITUTE(連結実質赤字比率に係る赤字・黒字の構成分析!H$39,"▲", "-")), 2) &gt;= 0, ABS(ROUND(VALUE(SUBSTITUTE(連結実質赤字比率に係る赤字・黒字の構成分析!H$39,"▲", "-")), 2)), NA())</f>
        <v>#VALUE!</v>
      </c>
      <c r="H31" s="163" t="e">
        <f>IF(ROUND(VALUE(SUBSTITUTE(連結実質赤字比率に係る赤字・黒字の構成分析!I$39,"▲", "-")), 2) &lt; 0, ABS(ROUND(VALUE(SUBSTITUTE(連結実質赤字比率に係る赤字・黒字の構成分析!I$39,"▲", "-")), 2)), NA())</f>
        <v>#VALUE!</v>
      </c>
      <c r="I31" s="163" t="e">
        <f>IF(ROUND(VALUE(SUBSTITUTE(連結実質赤字比率に係る赤字・黒字の構成分析!I$39,"▲", "-")), 2) &gt;= 0, ABS(ROUND(VALUE(SUBSTITUTE(連結実質赤字比率に係る赤字・黒字の構成分析!I$39,"▲", "-")), 2)), NA())</f>
        <v>#VALUE!</v>
      </c>
      <c r="J31" s="163" t="e">
        <f>IF(ROUND(VALUE(SUBSTITUTE(連結実質赤字比率に係る赤字・黒字の構成分析!J$39,"▲", "-")), 2) &lt; 0, ABS(ROUND(VALUE(SUBSTITUTE(連結実質赤字比率に係る赤字・黒字の構成分析!J$39,"▲", "-")), 2)), NA())</f>
        <v>#VALUE!</v>
      </c>
      <c r="K31" s="163" t="e">
        <f>IF(ROUND(VALUE(SUBSTITUTE(連結実質赤字比率に係る赤字・黒字の構成分析!J$39,"▲", "-")), 2) &gt;= 0, ABS(ROUND(VALUE(SUBSTITUTE(連結実質赤字比率に係る赤字・黒字の構成分析!J$39,"▲", "-")), 2)), NA())</f>
        <v>#VALUE!</v>
      </c>
    </row>
    <row r="32" spans="1:11" x14ac:dyDescent="0.2">
      <c r="A32" s="163" t="str">
        <f>IF(連結実質赤字比率に係る赤字・黒字の構成分析!C$38="",NA(),連結実質赤字比率に係る赤字・黒字の構成分析!C$38)</f>
        <v>後期高齢者医療特別会計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0.27</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0.16</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0.27</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0.25</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0.27</v>
      </c>
    </row>
    <row r="33" spans="1:16" x14ac:dyDescent="0.2">
      <c r="A33" s="163" t="str">
        <f>IF(連結実質赤字比率に係る赤字・黒字の構成分析!C$37="",NA(),連結実質赤字比率に係る赤字・黒字の構成分析!C$37)</f>
        <v>国民健康保険事業特別会計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1.02</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0.8</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0.49</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0.41</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0.81</v>
      </c>
    </row>
    <row r="34" spans="1:16" x14ac:dyDescent="0.2">
      <c r="A34" s="163" t="str">
        <f>IF(連結実質赤字比率に係る赤字・黒字の構成分析!C$36="",NA(),連結実質赤字比率に係る赤字・黒字の構成分析!C$36)</f>
        <v>介護保険事業特別会計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2.72</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2.67</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2.12</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1.07</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1.18</v>
      </c>
    </row>
    <row r="35" spans="1:16" x14ac:dyDescent="0.2">
      <c r="A35" s="163" t="str">
        <f>IF(連結実質赤字比率に係る赤字・黒字の構成分析!C$35="",NA(),連結実質赤字比率に係る赤字・黒字の構成分析!C$35)</f>
        <v>下水道事業会計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0.8</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2.12</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3.46</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4.1900000000000004</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4.4800000000000004</v>
      </c>
    </row>
    <row r="36" spans="1:16" x14ac:dyDescent="0.2">
      <c r="A36" s="163" t="str">
        <f>IF(連結実質赤字比率に係る赤字・黒字の構成分析!C$34="",NA(),連結実質赤字比率に係る赤字・黒字の構成分析!C$34)</f>
        <v>一般会計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8.6999999999999993</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10.45</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10.4</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9.68</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7.93</v>
      </c>
    </row>
    <row r="39" spans="1:16" x14ac:dyDescent="0.2">
      <c r="A39" s="132" t="s">
        <v>58</v>
      </c>
    </row>
    <row r="40" spans="1:16" x14ac:dyDescent="0.2">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2">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2">
      <c r="A42" s="164" t="s">
        <v>61</v>
      </c>
      <c r="B42" s="164"/>
      <c r="C42" s="164"/>
      <c r="D42" s="164">
        <f>'実質公債費比率（分子）の構造'!K$52</f>
        <v>873</v>
      </c>
      <c r="E42" s="164"/>
      <c r="F42" s="164"/>
      <c r="G42" s="164">
        <f>'実質公債費比率（分子）の構造'!L$52</f>
        <v>890</v>
      </c>
      <c r="H42" s="164"/>
      <c r="I42" s="164"/>
      <c r="J42" s="164">
        <f>'実質公債費比率（分子）の構造'!M$52</f>
        <v>890</v>
      </c>
      <c r="K42" s="164"/>
      <c r="L42" s="164"/>
      <c r="M42" s="164">
        <f>'実質公債費比率（分子）の構造'!N$52</f>
        <v>917</v>
      </c>
      <c r="N42" s="164"/>
      <c r="O42" s="164"/>
      <c r="P42" s="164">
        <f>'実質公債費比率（分子）の構造'!O$52</f>
        <v>890</v>
      </c>
    </row>
    <row r="43" spans="1:16" x14ac:dyDescent="0.2">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2">
      <c r="A44" s="164" t="s">
        <v>62</v>
      </c>
      <c r="B44" s="164" t="str">
        <f>'実質公債費比率（分子）の構造'!K$50</f>
        <v>-</v>
      </c>
      <c r="C44" s="164"/>
      <c r="D44" s="164"/>
      <c r="E44" s="164" t="str">
        <f>'実質公債費比率（分子）の構造'!L$50</f>
        <v>-</v>
      </c>
      <c r="F44" s="164"/>
      <c r="G44" s="164"/>
      <c r="H44" s="164" t="str">
        <f>'実質公債費比率（分子）の構造'!M$50</f>
        <v>-</v>
      </c>
      <c r="I44" s="164"/>
      <c r="J44" s="164"/>
      <c r="K44" s="164" t="str">
        <f>'実質公債費比率（分子）の構造'!N$50</f>
        <v>-</v>
      </c>
      <c r="L44" s="164"/>
      <c r="M44" s="164"/>
      <c r="N44" s="164" t="str">
        <f>'実質公債費比率（分子）の構造'!O$50</f>
        <v>-</v>
      </c>
      <c r="O44" s="164"/>
      <c r="P44" s="164"/>
    </row>
    <row r="45" spans="1:16" x14ac:dyDescent="0.2">
      <c r="A45" s="164" t="s">
        <v>63</v>
      </c>
      <c r="B45" s="164" t="str">
        <f>'実質公債費比率（分子）の構造'!K$49</f>
        <v>-</v>
      </c>
      <c r="C45" s="164"/>
      <c r="D45" s="164"/>
      <c r="E45" s="164" t="str">
        <f>'実質公債費比率（分子）の構造'!L$49</f>
        <v>-</v>
      </c>
      <c r="F45" s="164"/>
      <c r="G45" s="164"/>
      <c r="H45" s="164" t="str">
        <f>'実質公債費比率（分子）の構造'!M$49</f>
        <v>-</v>
      </c>
      <c r="I45" s="164"/>
      <c r="J45" s="164"/>
      <c r="K45" s="164" t="str">
        <f>'実質公債費比率（分子）の構造'!N$49</f>
        <v>-</v>
      </c>
      <c r="L45" s="164"/>
      <c r="M45" s="164"/>
      <c r="N45" s="164" t="str">
        <f>'実質公債費比率（分子）の構造'!O$49</f>
        <v>-</v>
      </c>
      <c r="O45" s="164"/>
      <c r="P45" s="164"/>
    </row>
    <row r="46" spans="1:16" x14ac:dyDescent="0.2">
      <c r="A46" s="164" t="s">
        <v>64</v>
      </c>
      <c r="B46" s="164">
        <f>'実質公債費比率（分子）の構造'!K$48</f>
        <v>479</v>
      </c>
      <c r="C46" s="164"/>
      <c r="D46" s="164"/>
      <c r="E46" s="164">
        <f>'実質公債費比率（分子）の構造'!L$48</f>
        <v>503</v>
      </c>
      <c r="F46" s="164"/>
      <c r="G46" s="164"/>
      <c r="H46" s="164">
        <f>'実質公債費比率（分子）の構造'!M$48</f>
        <v>484</v>
      </c>
      <c r="I46" s="164"/>
      <c r="J46" s="164"/>
      <c r="K46" s="164">
        <f>'実質公債費比率（分子）の構造'!N$48</f>
        <v>466</v>
      </c>
      <c r="L46" s="164"/>
      <c r="M46" s="164"/>
      <c r="N46" s="164">
        <f>'実質公債費比率（分子）の構造'!O$48</f>
        <v>451</v>
      </c>
      <c r="O46" s="164"/>
      <c r="P46" s="164"/>
    </row>
    <row r="47" spans="1:16" x14ac:dyDescent="0.2">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2">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2">
      <c r="A49" s="164" t="s">
        <v>66</v>
      </c>
      <c r="B49" s="164">
        <f>'実質公債費比率（分子）の構造'!K$45</f>
        <v>654</v>
      </c>
      <c r="C49" s="164"/>
      <c r="D49" s="164"/>
      <c r="E49" s="164">
        <f>'実質公債費比率（分子）の構造'!L$45</f>
        <v>733</v>
      </c>
      <c r="F49" s="164"/>
      <c r="G49" s="164"/>
      <c r="H49" s="164">
        <f>'実質公債費比率（分子）の構造'!M$45</f>
        <v>722</v>
      </c>
      <c r="I49" s="164"/>
      <c r="J49" s="164"/>
      <c r="K49" s="164">
        <f>'実質公債費比率（分子）の構造'!N$45</f>
        <v>746</v>
      </c>
      <c r="L49" s="164"/>
      <c r="M49" s="164"/>
      <c r="N49" s="164">
        <f>'実質公債費比率（分子）の構造'!O$45</f>
        <v>699</v>
      </c>
      <c r="O49" s="164"/>
      <c r="P49" s="164"/>
    </row>
    <row r="50" spans="1:16" x14ac:dyDescent="0.2">
      <c r="A50" s="164" t="s">
        <v>67</v>
      </c>
      <c r="B50" s="164" t="e">
        <f>NA()</f>
        <v>#N/A</v>
      </c>
      <c r="C50" s="164">
        <f>IF(ISNUMBER('実質公債費比率（分子）の構造'!K$53),'実質公債費比率（分子）の構造'!K$53,NA())</f>
        <v>260</v>
      </c>
      <c r="D50" s="164" t="e">
        <f>NA()</f>
        <v>#N/A</v>
      </c>
      <c r="E50" s="164" t="e">
        <f>NA()</f>
        <v>#N/A</v>
      </c>
      <c r="F50" s="164">
        <f>IF(ISNUMBER('実質公債費比率（分子）の構造'!L$53),'実質公債費比率（分子）の構造'!L$53,NA())</f>
        <v>346</v>
      </c>
      <c r="G50" s="164" t="e">
        <f>NA()</f>
        <v>#N/A</v>
      </c>
      <c r="H50" s="164" t="e">
        <f>NA()</f>
        <v>#N/A</v>
      </c>
      <c r="I50" s="164">
        <f>IF(ISNUMBER('実質公債費比率（分子）の構造'!M$53),'実質公債費比率（分子）の構造'!M$53,NA())</f>
        <v>316</v>
      </c>
      <c r="J50" s="164" t="e">
        <f>NA()</f>
        <v>#N/A</v>
      </c>
      <c r="K50" s="164" t="e">
        <f>NA()</f>
        <v>#N/A</v>
      </c>
      <c r="L50" s="164">
        <f>IF(ISNUMBER('実質公債費比率（分子）の構造'!N$53),'実質公債費比率（分子）の構造'!N$53,NA())</f>
        <v>295</v>
      </c>
      <c r="M50" s="164" t="e">
        <f>NA()</f>
        <v>#N/A</v>
      </c>
      <c r="N50" s="164" t="e">
        <f>NA()</f>
        <v>#N/A</v>
      </c>
      <c r="O50" s="164">
        <f>IF(ISNUMBER('実質公債費比率（分子）の構造'!O$53),'実質公債費比率（分子）の構造'!O$53,NA())</f>
        <v>260</v>
      </c>
      <c r="P50" s="164" t="e">
        <f>NA()</f>
        <v>#N/A</v>
      </c>
    </row>
    <row r="53" spans="1:16" x14ac:dyDescent="0.2">
      <c r="A53" s="132" t="s">
        <v>68</v>
      </c>
    </row>
    <row r="54" spans="1:16" x14ac:dyDescent="0.2">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2">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2">
      <c r="A56" s="163" t="s">
        <v>43</v>
      </c>
      <c r="B56" s="163"/>
      <c r="C56" s="163"/>
      <c r="D56" s="163">
        <f>'将来負担比率（分子）の構造'!I$52</f>
        <v>11031</v>
      </c>
      <c r="E56" s="163"/>
      <c r="F56" s="163"/>
      <c r="G56" s="163">
        <f>'将来負担比率（分子）の構造'!J$52</f>
        <v>11118</v>
      </c>
      <c r="H56" s="163"/>
      <c r="I56" s="163"/>
      <c r="J56" s="163">
        <f>'将来負担比率（分子）の構造'!K$52</f>
        <v>10726</v>
      </c>
      <c r="K56" s="163"/>
      <c r="L56" s="163"/>
      <c r="M56" s="163">
        <f>'将来負担比率（分子）の構造'!L$52</f>
        <v>10192</v>
      </c>
      <c r="N56" s="163"/>
      <c r="O56" s="163"/>
      <c r="P56" s="163">
        <f>'将来負担比率（分子）の構造'!M$52</f>
        <v>9680</v>
      </c>
    </row>
    <row r="57" spans="1:16" x14ac:dyDescent="0.2">
      <c r="A57" s="163" t="s">
        <v>42</v>
      </c>
      <c r="B57" s="163"/>
      <c r="C57" s="163"/>
      <c r="D57" s="163">
        <f>'将来負担比率（分子）の構造'!I$51</f>
        <v>525</v>
      </c>
      <c r="E57" s="163"/>
      <c r="F57" s="163"/>
      <c r="G57" s="163">
        <f>'将来負担比率（分子）の構造'!J$51</f>
        <v>899</v>
      </c>
      <c r="H57" s="163"/>
      <c r="I57" s="163"/>
      <c r="J57" s="163">
        <f>'将来負担比率（分子）の構造'!K$51</f>
        <v>899</v>
      </c>
      <c r="K57" s="163"/>
      <c r="L57" s="163"/>
      <c r="M57" s="163">
        <f>'将来負担比率（分子）の構造'!L$51</f>
        <v>913</v>
      </c>
      <c r="N57" s="163"/>
      <c r="O57" s="163"/>
      <c r="P57" s="163">
        <f>'将来負担比率（分子）の構造'!M$51</f>
        <v>911</v>
      </c>
    </row>
    <row r="58" spans="1:16" x14ac:dyDescent="0.2">
      <c r="A58" s="163" t="s">
        <v>41</v>
      </c>
      <c r="B58" s="163"/>
      <c r="C58" s="163"/>
      <c r="D58" s="163">
        <f>'将来負担比率（分子）の構造'!I$50</f>
        <v>4308</v>
      </c>
      <c r="E58" s="163"/>
      <c r="F58" s="163"/>
      <c r="G58" s="163">
        <f>'将来負担比率（分子）の構造'!J$50</f>
        <v>5127</v>
      </c>
      <c r="H58" s="163"/>
      <c r="I58" s="163"/>
      <c r="J58" s="163">
        <f>'将来負担比率（分子）の構造'!K$50</f>
        <v>5555</v>
      </c>
      <c r="K58" s="163"/>
      <c r="L58" s="163"/>
      <c r="M58" s="163">
        <f>'将来負担比率（分子）の構造'!L$50</f>
        <v>5927</v>
      </c>
      <c r="N58" s="163"/>
      <c r="O58" s="163"/>
      <c r="P58" s="163">
        <f>'将来負担比率（分子）の構造'!M$50</f>
        <v>5797</v>
      </c>
    </row>
    <row r="59" spans="1:16" x14ac:dyDescent="0.2">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2">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2">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2">
      <c r="A62" s="163" t="s">
        <v>35</v>
      </c>
      <c r="B62" s="163">
        <f>'将来負担比率（分子）の構造'!I$45</f>
        <v>2181</v>
      </c>
      <c r="C62" s="163"/>
      <c r="D62" s="163"/>
      <c r="E62" s="163">
        <f>'将来負担比率（分子）の構造'!J$45</f>
        <v>2112</v>
      </c>
      <c r="F62" s="163"/>
      <c r="G62" s="163"/>
      <c r="H62" s="163">
        <f>'将来負担比率（分子）の構造'!K$45</f>
        <v>2067</v>
      </c>
      <c r="I62" s="163"/>
      <c r="J62" s="163"/>
      <c r="K62" s="163">
        <f>'将来負担比率（分子）の構造'!L$45</f>
        <v>2059</v>
      </c>
      <c r="L62" s="163"/>
      <c r="M62" s="163"/>
      <c r="N62" s="163">
        <f>'将来負担比率（分子）の構造'!M$45</f>
        <v>2050</v>
      </c>
      <c r="O62" s="163"/>
      <c r="P62" s="163"/>
    </row>
    <row r="63" spans="1:16" x14ac:dyDescent="0.2">
      <c r="A63" s="163" t="s">
        <v>34</v>
      </c>
      <c r="B63" s="163" t="str">
        <f>'将来負担比率（分子）の構造'!I$44</f>
        <v>-</v>
      </c>
      <c r="C63" s="163"/>
      <c r="D63" s="163"/>
      <c r="E63" s="163" t="str">
        <f>'将来負担比率（分子）の構造'!J$44</f>
        <v>-</v>
      </c>
      <c r="F63" s="163"/>
      <c r="G63" s="163"/>
      <c r="H63" s="163" t="str">
        <f>'将来負担比率（分子）の構造'!K$44</f>
        <v>-</v>
      </c>
      <c r="I63" s="163"/>
      <c r="J63" s="163"/>
      <c r="K63" s="163" t="str">
        <f>'将来負担比率（分子）の構造'!L$44</f>
        <v>-</v>
      </c>
      <c r="L63" s="163"/>
      <c r="M63" s="163"/>
      <c r="N63" s="163" t="str">
        <f>'将来負担比率（分子）の構造'!M$44</f>
        <v>-</v>
      </c>
      <c r="O63" s="163"/>
      <c r="P63" s="163"/>
    </row>
    <row r="64" spans="1:16" x14ac:dyDescent="0.2">
      <c r="A64" s="163" t="s">
        <v>33</v>
      </c>
      <c r="B64" s="163">
        <f>'将来負担比率（分子）の構造'!I$43</f>
        <v>7544</v>
      </c>
      <c r="C64" s="163"/>
      <c r="D64" s="163"/>
      <c r="E64" s="163">
        <f>'将来負担比率（分子）の構造'!J$43</f>
        <v>7211</v>
      </c>
      <c r="F64" s="163"/>
      <c r="G64" s="163"/>
      <c r="H64" s="163">
        <f>'将来負担比率（分子）の構造'!K$43</f>
        <v>7157</v>
      </c>
      <c r="I64" s="163"/>
      <c r="J64" s="163"/>
      <c r="K64" s="163">
        <f>'将来負担比率（分子）の構造'!L$43</f>
        <v>7143</v>
      </c>
      <c r="L64" s="163"/>
      <c r="M64" s="163"/>
      <c r="N64" s="163">
        <f>'将来負担比率（分子）の構造'!M$43</f>
        <v>6952</v>
      </c>
      <c r="O64" s="163"/>
      <c r="P64" s="163"/>
    </row>
    <row r="65" spans="1:16" x14ac:dyDescent="0.2">
      <c r="A65" s="163" t="s">
        <v>32</v>
      </c>
      <c r="B65" s="163">
        <f>'将来負担比率（分子）の構造'!I$42</f>
        <v>688</v>
      </c>
      <c r="C65" s="163"/>
      <c r="D65" s="163"/>
      <c r="E65" s="163">
        <f>'将来負担比率（分子）の構造'!J$42</f>
        <v>688</v>
      </c>
      <c r="F65" s="163"/>
      <c r="G65" s="163"/>
      <c r="H65" s="163">
        <f>'将来負担比率（分子）の構造'!K$42</f>
        <v>688</v>
      </c>
      <c r="I65" s="163"/>
      <c r="J65" s="163"/>
      <c r="K65" s="163">
        <f>'将来負担比率（分子）の構造'!L$42</f>
        <v>688</v>
      </c>
      <c r="L65" s="163"/>
      <c r="M65" s="163"/>
      <c r="N65" s="163">
        <f>'将来負担比率（分子）の構造'!M$42</f>
        <v>686</v>
      </c>
      <c r="O65" s="163"/>
      <c r="P65" s="163"/>
    </row>
    <row r="66" spans="1:16" x14ac:dyDescent="0.2">
      <c r="A66" s="163" t="s">
        <v>31</v>
      </c>
      <c r="B66" s="163">
        <f>'将来負担比率（分子）の構造'!I$41</f>
        <v>8191</v>
      </c>
      <c r="C66" s="163"/>
      <c r="D66" s="163"/>
      <c r="E66" s="163">
        <f>'将来負担比率（分子）の構造'!J$41</f>
        <v>8534</v>
      </c>
      <c r="F66" s="163"/>
      <c r="G66" s="163"/>
      <c r="H66" s="163">
        <f>'将来負担比率（分子）の構造'!K$41</f>
        <v>8048</v>
      </c>
      <c r="I66" s="163"/>
      <c r="J66" s="163"/>
      <c r="K66" s="163">
        <f>'将来負担比率（分子）の構造'!L$41</f>
        <v>7519</v>
      </c>
      <c r="L66" s="163"/>
      <c r="M66" s="163"/>
      <c r="N66" s="163">
        <f>'将来負担比率（分子）の構造'!M$41</f>
        <v>7170</v>
      </c>
      <c r="O66" s="163"/>
      <c r="P66" s="163"/>
    </row>
    <row r="67" spans="1:16" x14ac:dyDescent="0.2">
      <c r="A67" s="163" t="s">
        <v>71</v>
      </c>
      <c r="B67" s="163" t="e">
        <f>NA()</f>
        <v>#N/A</v>
      </c>
      <c r="C67" s="163">
        <f>IF(ISNUMBER('将来負担比率（分子）の構造'!I$53), IF('将来負担比率（分子）の構造'!I$53 &lt; 0, 0, '将来負担比率（分子）の構造'!I$53), NA())</f>
        <v>2741</v>
      </c>
      <c r="D67" s="163" t="e">
        <f>NA()</f>
        <v>#N/A</v>
      </c>
      <c r="E67" s="163" t="e">
        <f>NA()</f>
        <v>#N/A</v>
      </c>
      <c r="F67" s="163">
        <f>IF(ISNUMBER('将来負担比率（分子）の構造'!J$53), IF('将来負担比率（分子）の構造'!J$53 &lt; 0, 0, '将来負担比率（分子）の構造'!J$53), NA())</f>
        <v>1401</v>
      </c>
      <c r="G67" s="163" t="e">
        <f>NA()</f>
        <v>#N/A</v>
      </c>
      <c r="H67" s="163" t="e">
        <f>NA()</f>
        <v>#N/A</v>
      </c>
      <c r="I67" s="163">
        <f>IF(ISNUMBER('将来負担比率（分子）の構造'!K$53), IF('将来負担比率（分子）の構造'!K$53 &lt; 0, 0, '将来負担比率（分子）の構造'!K$53), NA())</f>
        <v>781</v>
      </c>
      <c r="J67" s="163" t="e">
        <f>NA()</f>
        <v>#N/A</v>
      </c>
      <c r="K67" s="163" t="e">
        <f>NA()</f>
        <v>#N/A</v>
      </c>
      <c r="L67" s="163">
        <f>IF(ISNUMBER('将来負担比率（分子）の構造'!L$53), IF('将来負担比率（分子）の構造'!L$53 &lt; 0, 0, '将来負担比率（分子）の構造'!L$53), NA())</f>
        <v>379</v>
      </c>
      <c r="M67" s="163" t="e">
        <f>NA()</f>
        <v>#N/A</v>
      </c>
      <c r="N67" s="163" t="e">
        <f>NA()</f>
        <v>#N/A</v>
      </c>
      <c r="O67" s="163">
        <f>IF(ISNUMBER('将来負担比率（分子）の構造'!M$53), IF('将来負担比率（分子）の構造'!M$53 &lt; 0, 0, '将来負担比率（分子）の構造'!M$53), NA())</f>
        <v>471</v>
      </c>
      <c r="P67" s="163" t="e">
        <f>NA()</f>
        <v>#N/A</v>
      </c>
    </row>
    <row r="70" spans="1:16" x14ac:dyDescent="0.2">
      <c r="A70" s="165" t="s">
        <v>72</v>
      </c>
      <c r="B70" s="165"/>
      <c r="C70" s="165"/>
      <c r="D70" s="165"/>
      <c r="E70" s="165"/>
      <c r="F70" s="165"/>
    </row>
    <row r="71" spans="1:16" x14ac:dyDescent="0.2">
      <c r="A71" s="166"/>
      <c r="B71" s="166" t="str">
        <f>基金残高に係る経年分析!F54</f>
        <v>R04</v>
      </c>
      <c r="C71" s="166" t="str">
        <f>基金残高に係る経年分析!G54</f>
        <v>R05</v>
      </c>
      <c r="D71" s="166" t="str">
        <f>基金残高に係る経年分析!H54</f>
        <v>R06</v>
      </c>
    </row>
    <row r="72" spans="1:16" x14ac:dyDescent="0.2">
      <c r="A72" s="166" t="s">
        <v>73</v>
      </c>
      <c r="B72" s="167">
        <f>基金残高に係る経年分析!F55</f>
        <v>1312</v>
      </c>
      <c r="C72" s="167">
        <f>基金残高に係る経年分析!G55</f>
        <v>1311</v>
      </c>
      <c r="D72" s="167">
        <f>基金残高に係る経年分析!H55</f>
        <v>1371</v>
      </c>
    </row>
    <row r="73" spans="1:16" x14ac:dyDescent="0.2">
      <c r="A73" s="166" t="s">
        <v>74</v>
      </c>
      <c r="B73" s="167">
        <f>基金残高に係る経年分析!F56</f>
        <v>0</v>
      </c>
      <c r="C73" s="167">
        <f>基金残高に係る経年分析!G56</f>
        <v>0</v>
      </c>
      <c r="D73" s="167">
        <f>基金残高に係る経年分析!H56</f>
        <v>0</v>
      </c>
    </row>
    <row r="74" spans="1:16" x14ac:dyDescent="0.2">
      <c r="A74" s="166" t="s">
        <v>75</v>
      </c>
      <c r="B74" s="167">
        <f>基金残高に係る経年分析!F57</f>
        <v>3071</v>
      </c>
      <c r="C74" s="167">
        <f>基金残高に係る経年分析!G57</f>
        <v>3482</v>
      </c>
      <c r="D74" s="167">
        <f>基金残高に係る経年分析!H57</f>
        <v>3447</v>
      </c>
    </row>
  </sheetData>
  <sheetProtection algorithmName="SHA-512" hashValue="+VWM6yKuB2r0pu1KA06K7CBVZb8MpfI2EF6e9lcu+4X6SIfH5LxWuDVw7Xz3n3cZc1Fq9v3xRFSvMHuAHBBZhQ==" saltValue="OFPzMs36cdsIei/NilgfG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Normal="100" workbookViewId="0"/>
  </sheetViews>
  <sheetFormatPr defaultColWidth="0" defaultRowHeight="11.25" customHeight="1" zeroHeight="1" x14ac:dyDescent="0.2"/>
  <cols>
    <col min="1" max="1" width="1.6328125" style="202" customWidth="1"/>
    <col min="2" max="2" width="2.36328125" style="202" customWidth="1"/>
    <col min="3" max="16" width="2.6328125" style="202" customWidth="1"/>
    <col min="17" max="17" width="2.36328125" style="202" customWidth="1"/>
    <col min="18" max="95" width="1.6328125" style="202" customWidth="1"/>
    <col min="96" max="133" width="1.6328125" style="214" customWidth="1"/>
    <col min="134" max="143" width="1.6328125" style="202" customWidth="1"/>
    <col min="144" max="16384" width="0" style="202" hidden="1"/>
  </cols>
  <sheetData>
    <row r="1" spans="2:143" ht="22.5" customHeight="1" thickBot="1" x14ac:dyDescent="0.25">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7" t="s">
        <v>202</v>
      </c>
      <c r="DI1" s="718"/>
      <c r="DJ1" s="718"/>
      <c r="DK1" s="718"/>
      <c r="DL1" s="718"/>
      <c r="DM1" s="718"/>
      <c r="DN1" s="719"/>
      <c r="DO1" s="202"/>
      <c r="DP1" s="717" t="s">
        <v>203</v>
      </c>
      <c r="DQ1" s="718"/>
      <c r="DR1" s="718"/>
      <c r="DS1" s="718"/>
      <c r="DT1" s="718"/>
      <c r="DU1" s="718"/>
      <c r="DV1" s="718"/>
      <c r="DW1" s="718"/>
      <c r="DX1" s="718"/>
      <c r="DY1" s="718"/>
      <c r="DZ1" s="718"/>
      <c r="EA1" s="718"/>
      <c r="EB1" s="718"/>
      <c r="EC1" s="719"/>
      <c r="ED1" s="201"/>
      <c r="EE1" s="201"/>
      <c r="EF1" s="201"/>
      <c r="EG1" s="201"/>
      <c r="EH1" s="201"/>
      <c r="EI1" s="201"/>
      <c r="EJ1" s="201"/>
      <c r="EK1" s="201"/>
      <c r="EL1" s="201"/>
      <c r="EM1" s="201"/>
    </row>
    <row r="2" spans="2:143" ht="22.5" customHeight="1" x14ac:dyDescent="0.2">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2">
      <c r="B3" s="673" t="s">
        <v>205</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206</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207</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2">
      <c r="B4" s="673" t="s">
        <v>1</v>
      </c>
      <c r="C4" s="674"/>
      <c r="D4" s="674"/>
      <c r="E4" s="674"/>
      <c r="F4" s="674"/>
      <c r="G4" s="674"/>
      <c r="H4" s="674"/>
      <c r="I4" s="674"/>
      <c r="J4" s="674"/>
      <c r="K4" s="674"/>
      <c r="L4" s="674"/>
      <c r="M4" s="674"/>
      <c r="N4" s="674"/>
      <c r="O4" s="674"/>
      <c r="P4" s="674"/>
      <c r="Q4" s="675"/>
      <c r="R4" s="673" t="s">
        <v>208</v>
      </c>
      <c r="S4" s="674"/>
      <c r="T4" s="674"/>
      <c r="U4" s="674"/>
      <c r="V4" s="674"/>
      <c r="W4" s="674"/>
      <c r="X4" s="674"/>
      <c r="Y4" s="675"/>
      <c r="Z4" s="673" t="s">
        <v>209</v>
      </c>
      <c r="AA4" s="674"/>
      <c r="AB4" s="674"/>
      <c r="AC4" s="675"/>
      <c r="AD4" s="673" t="s">
        <v>210</v>
      </c>
      <c r="AE4" s="674"/>
      <c r="AF4" s="674"/>
      <c r="AG4" s="674"/>
      <c r="AH4" s="674"/>
      <c r="AI4" s="674"/>
      <c r="AJ4" s="674"/>
      <c r="AK4" s="675"/>
      <c r="AL4" s="673" t="s">
        <v>209</v>
      </c>
      <c r="AM4" s="674"/>
      <c r="AN4" s="674"/>
      <c r="AO4" s="675"/>
      <c r="AP4" s="720" t="s">
        <v>211</v>
      </c>
      <c r="AQ4" s="720"/>
      <c r="AR4" s="720"/>
      <c r="AS4" s="720"/>
      <c r="AT4" s="720"/>
      <c r="AU4" s="720"/>
      <c r="AV4" s="720"/>
      <c r="AW4" s="720"/>
      <c r="AX4" s="720"/>
      <c r="AY4" s="720"/>
      <c r="AZ4" s="720"/>
      <c r="BA4" s="720"/>
      <c r="BB4" s="720"/>
      <c r="BC4" s="720"/>
      <c r="BD4" s="720"/>
      <c r="BE4" s="720"/>
      <c r="BF4" s="720"/>
      <c r="BG4" s="720" t="s">
        <v>212</v>
      </c>
      <c r="BH4" s="720"/>
      <c r="BI4" s="720"/>
      <c r="BJ4" s="720"/>
      <c r="BK4" s="720"/>
      <c r="BL4" s="720"/>
      <c r="BM4" s="720"/>
      <c r="BN4" s="720"/>
      <c r="BO4" s="720" t="s">
        <v>209</v>
      </c>
      <c r="BP4" s="720"/>
      <c r="BQ4" s="720"/>
      <c r="BR4" s="720"/>
      <c r="BS4" s="720" t="s">
        <v>213</v>
      </c>
      <c r="BT4" s="720"/>
      <c r="BU4" s="720"/>
      <c r="BV4" s="720"/>
      <c r="BW4" s="720"/>
      <c r="BX4" s="720"/>
      <c r="BY4" s="720"/>
      <c r="BZ4" s="720"/>
      <c r="CA4" s="720"/>
      <c r="CB4" s="720"/>
      <c r="CD4" s="673" t="s">
        <v>214</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2">
      <c r="B5" s="679" t="s">
        <v>215</v>
      </c>
      <c r="C5" s="680"/>
      <c r="D5" s="680"/>
      <c r="E5" s="680"/>
      <c r="F5" s="680"/>
      <c r="G5" s="680"/>
      <c r="H5" s="680"/>
      <c r="I5" s="680"/>
      <c r="J5" s="680"/>
      <c r="K5" s="680"/>
      <c r="L5" s="680"/>
      <c r="M5" s="680"/>
      <c r="N5" s="680"/>
      <c r="O5" s="680"/>
      <c r="P5" s="680"/>
      <c r="Q5" s="681"/>
      <c r="R5" s="676">
        <v>4815786</v>
      </c>
      <c r="S5" s="677"/>
      <c r="T5" s="677"/>
      <c r="U5" s="677"/>
      <c r="V5" s="677"/>
      <c r="W5" s="677"/>
      <c r="X5" s="677"/>
      <c r="Y5" s="702"/>
      <c r="Z5" s="715">
        <v>36.799999999999997</v>
      </c>
      <c r="AA5" s="715"/>
      <c r="AB5" s="715"/>
      <c r="AC5" s="715"/>
      <c r="AD5" s="716">
        <v>4815786</v>
      </c>
      <c r="AE5" s="716"/>
      <c r="AF5" s="716"/>
      <c r="AG5" s="716"/>
      <c r="AH5" s="716"/>
      <c r="AI5" s="716"/>
      <c r="AJ5" s="716"/>
      <c r="AK5" s="716"/>
      <c r="AL5" s="703">
        <v>61.5</v>
      </c>
      <c r="AM5" s="685"/>
      <c r="AN5" s="685"/>
      <c r="AO5" s="704"/>
      <c r="AP5" s="679" t="s">
        <v>216</v>
      </c>
      <c r="AQ5" s="680"/>
      <c r="AR5" s="680"/>
      <c r="AS5" s="680"/>
      <c r="AT5" s="680"/>
      <c r="AU5" s="680"/>
      <c r="AV5" s="680"/>
      <c r="AW5" s="680"/>
      <c r="AX5" s="680"/>
      <c r="AY5" s="680"/>
      <c r="AZ5" s="680"/>
      <c r="BA5" s="680"/>
      <c r="BB5" s="680"/>
      <c r="BC5" s="680"/>
      <c r="BD5" s="680"/>
      <c r="BE5" s="680"/>
      <c r="BF5" s="681"/>
      <c r="BG5" s="621">
        <v>4797782</v>
      </c>
      <c r="BH5" s="622"/>
      <c r="BI5" s="622"/>
      <c r="BJ5" s="622"/>
      <c r="BK5" s="622"/>
      <c r="BL5" s="622"/>
      <c r="BM5" s="622"/>
      <c r="BN5" s="623"/>
      <c r="BO5" s="659">
        <v>99.6</v>
      </c>
      <c r="BP5" s="659"/>
      <c r="BQ5" s="659"/>
      <c r="BR5" s="659"/>
      <c r="BS5" s="660">
        <v>6804</v>
      </c>
      <c r="BT5" s="660"/>
      <c r="BU5" s="660"/>
      <c r="BV5" s="660"/>
      <c r="BW5" s="660"/>
      <c r="BX5" s="660"/>
      <c r="BY5" s="660"/>
      <c r="BZ5" s="660"/>
      <c r="CA5" s="660"/>
      <c r="CB5" s="695"/>
      <c r="CD5" s="673" t="s">
        <v>211</v>
      </c>
      <c r="CE5" s="674"/>
      <c r="CF5" s="674"/>
      <c r="CG5" s="674"/>
      <c r="CH5" s="674"/>
      <c r="CI5" s="674"/>
      <c r="CJ5" s="674"/>
      <c r="CK5" s="674"/>
      <c r="CL5" s="674"/>
      <c r="CM5" s="674"/>
      <c r="CN5" s="674"/>
      <c r="CO5" s="674"/>
      <c r="CP5" s="674"/>
      <c r="CQ5" s="675"/>
      <c r="CR5" s="673" t="s">
        <v>217</v>
      </c>
      <c r="CS5" s="674"/>
      <c r="CT5" s="674"/>
      <c r="CU5" s="674"/>
      <c r="CV5" s="674"/>
      <c r="CW5" s="674"/>
      <c r="CX5" s="674"/>
      <c r="CY5" s="675"/>
      <c r="CZ5" s="673" t="s">
        <v>209</v>
      </c>
      <c r="DA5" s="674"/>
      <c r="DB5" s="674"/>
      <c r="DC5" s="675"/>
      <c r="DD5" s="673" t="s">
        <v>218</v>
      </c>
      <c r="DE5" s="674"/>
      <c r="DF5" s="674"/>
      <c r="DG5" s="674"/>
      <c r="DH5" s="674"/>
      <c r="DI5" s="674"/>
      <c r="DJ5" s="674"/>
      <c r="DK5" s="674"/>
      <c r="DL5" s="674"/>
      <c r="DM5" s="674"/>
      <c r="DN5" s="674"/>
      <c r="DO5" s="674"/>
      <c r="DP5" s="675"/>
      <c r="DQ5" s="673" t="s">
        <v>219</v>
      </c>
      <c r="DR5" s="674"/>
      <c r="DS5" s="674"/>
      <c r="DT5" s="674"/>
      <c r="DU5" s="674"/>
      <c r="DV5" s="674"/>
      <c r="DW5" s="674"/>
      <c r="DX5" s="674"/>
      <c r="DY5" s="674"/>
      <c r="DZ5" s="674"/>
      <c r="EA5" s="674"/>
      <c r="EB5" s="674"/>
      <c r="EC5" s="675"/>
    </row>
    <row r="6" spans="2:143" ht="11.25" customHeight="1" x14ac:dyDescent="0.2">
      <c r="B6" s="618" t="s">
        <v>220</v>
      </c>
      <c r="C6" s="619"/>
      <c r="D6" s="619"/>
      <c r="E6" s="619"/>
      <c r="F6" s="619"/>
      <c r="G6" s="619"/>
      <c r="H6" s="619"/>
      <c r="I6" s="619"/>
      <c r="J6" s="619"/>
      <c r="K6" s="619"/>
      <c r="L6" s="619"/>
      <c r="M6" s="619"/>
      <c r="N6" s="619"/>
      <c r="O6" s="619"/>
      <c r="P6" s="619"/>
      <c r="Q6" s="620"/>
      <c r="R6" s="621">
        <v>65692</v>
      </c>
      <c r="S6" s="622"/>
      <c r="T6" s="622"/>
      <c r="U6" s="622"/>
      <c r="V6" s="622"/>
      <c r="W6" s="622"/>
      <c r="X6" s="622"/>
      <c r="Y6" s="623"/>
      <c r="Z6" s="659">
        <v>0.5</v>
      </c>
      <c r="AA6" s="659"/>
      <c r="AB6" s="659"/>
      <c r="AC6" s="659"/>
      <c r="AD6" s="660">
        <v>65692</v>
      </c>
      <c r="AE6" s="660"/>
      <c r="AF6" s="660"/>
      <c r="AG6" s="660"/>
      <c r="AH6" s="660"/>
      <c r="AI6" s="660"/>
      <c r="AJ6" s="660"/>
      <c r="AK6" s="660"/>
      <c r="AL6" s="624">
        <v>0.8</v>
      </c>
      <c r="AM6" s="625"/>
      <c r="AN6" s="625"/>
      <c r="AO6" s="661"/>
      <c r="AP6" s="618" t="s">
        <v>221</v>
      </c>
      <c r="AQ6" s="619"/>
      <c r="AR6" s="619"/>
      <c r="AS6" s="619"/>
      <c r="AT6" s="619"/>
      <c r="AU6" s="619"/>
      <c r="AV6" s="619"/>
      <c r="AW6" s="619"/>
      <c r="AX6" s="619"/>
      <c r="AY6" s="619"/>
      <c r="AZ6" s="619"/>
      <c r="BA6" s="619"/>
      <c r="BB6" s="619"/>
      <c r="BC6" s="619"/>
      <c r="BD6" s="619"/>
      <c r="BE6" s="619"/>
      <c r="BF6" s="620"/>
      <c r="BG6" s="621">
        <v>4797782</v>
      </c>
      <c r="BH6" s="622"/>
      <c r="BI6" s="622"/>
      <c r="BJ6" s="622"/>
      <c r="BK6" s="622"/>
      <c r="BL6" s="622"/>
      <c r="BM6" s="622"/>
      <c r="BN6" s="623"/>
      <c r="BO6" s="659">
        <v>99.6</v>
      </c>
      <c r="BP6" s="659"/>
      <c r="BQ6" s="659"/>
      <c r="BR6" s="659"/>
      <c r="BS6" s="660">
        <v>6804</v>
      </c>
      <c r="BT6" s="660"/>
      <c r="BU6" s="660"/>
      <c r="BV6" s="660"/>
      <c r="BW6" s="660"/>
      <c r="BX6" s="660"/>
      <c r="BY6" s="660"/>
      <c r="BZ6" s="660"/>
      <c r="CA6" s="660"/>
      <c r="CB6" s="695"/>
      <c r="CD6" s="679" t="s">
        <v>222</v>
      </c>
      <c r="CE6" s="680"/>
      <c r="CF6" s="680"/>
      <c r="CG6" s="680"/>
      <c r="CH6" s="680"/>
      <c r="CI6" s="680"/>
      <c r="CJ6" s="680"/>
      <c r="CK6" s="680"/>
      <c r="CL6" s="680"/>
      <c r="CM6" s="680"/>
      <c r="CN6" s="680"/>
      <c r="CO6" s="680"/>
      <c r="CP6" s="680"/>
      <c r="CQ6" s="681"/>
      <c r="CR6" s="621">
        <v>138412</v>
      </c>
      <c r="CS6" s="622"/>
      <c r="CT6" s="622"/>
      <c r="CU6" s="622"/>
      <c r="CV6" s="622"/>
      <c r="CW6" s="622"/>
      <c r="CX6" s="622"/>
      <c r="CY6" s="623"/>
      <c r="CZ6" s="703">
        <v>1.1000000000000001</v>
      </c>
      <c r="DA6" s="685"/>
      <c r="DB6" s="685"/>
      <c r="DC6" s="705"/>
      <c r="DD6" s="627" t="s">
        <v>122</v>
      </c>
      <c r="DE6" s="622"/>
      <c r="DF6" s="622"/>
      <c r="DG6" s="622"/>
      <c r="DH6" s="622"/>
      <c r="DI6" s="622"/>
      <c r="DJ6" s="622"/>
      <c r="DK6" s="622"/>
      <c r="DL6" s="622"/>
      <c r="DM6" s="622"/>
      <c r="DN6" s="622"/>
      <c r="DO6" s="622"/>
      <c r="DP6" s="623"/>
      <c r="DQ6" s="627">
        <v>138412</v>
      </c>
      <c r="DR6" s="622"/>
      <c r="DS6" s="622"/>
      <c r="DT6" s="622"/>
      <c r="DU6" s="622"/>
      <c r="DV6" s="622"/>
      <c r="DW6" s="622"/>
      <c r="DX6" s="622"/>
      <c r="DY6" s="622"/>
      <c r="DZ6" s="622"/>
      <c r="EA6" s="622"/>
      <c r="EB6" s="622"/>
      <c r="EC6" s="658"/>
    </row>
    <row r="7" spans="2:143" ht="11.25" customHeight="1" x14ac:dyDescent="0.2">
      <c r="B7" s="618" t="s">
        <v>223</v>
      </c>
      <c r="C7" s="619"/>
      <c r="D7" s="619"/>
      <c r="E7" s="619"/>
      <c r="F7" s="619"/>
      <c r="G7" s="619"/>
      <c r="H7" s="619"/>
      <c r="I7" s="619"/>
      <c r="J7" s="619"/>
      <c r="K7" s="619"/>
      <c r="L7" s="619"/>
      <c r="M7" s="619"/>
      <c r="N7" s="619"/>
      <c r="O7" s="619"/>
      <c r="P7" s="619"/>
      <c r="Q7" s="620"/>
      <c r="R7" s="621">
        <v>2731</v>
      </c>
      <c r="S7" s="622"/>
      <c r="T7" s="622"/>
      <c r="U7" s="622"/>
      <c r="V7" s="622"/>
      <c r="W7" s="622"/>
      <c r="X7" s="622"/>
      <c r="Y7" s="623"/>
      <c r="Z7" s="659">
        <v>0</v>
      </c>
      <c r="AA7" s="659"/>
      <c r="AB7" s="659"/>
      <c r="AC7" s="659"/>
      <c r="AD7" s="660">
        <v>2731</v>
      </c>
      <c r="AE7" s="660"/>
      <c r="AF7" s="660"/>
      <c r="AG7" s="660"/>
      <c r="AH7" s="660"/>
      <c r="AI7" s="660"/>
      <c r="AJ7" s="660"/>
      <c r="AK7" s="660"/>
      <c r="AL7" s="624">
        <v>0</v>
      </c>
      <c r="AM7" s="625"/>
      <c r="AN7" s="625"/>
      <c r="AO7" s="661"/>
      <c r="AP7" s="618" t="s">
        <v>224</v>
      </c>
      <c r="AQ7" s="619"/>
      <c r="AR7" s="619"/>
      <c r="AS7" s="619"/>
      <c r="AT7" s="619"/>
      <c r="AU7" s="619"/>
      <c r="AV7" s="619"/>
      <c r="AW7" s="619"/>
      <c r="AX7" s="619"/>
      <c r="AY7" s="619"/>
      <c r="AZ7" s="619"/>
      <c r="BA7" s="619"/>
      <c r="BB7" s="619"/>
      <c r="BC7" s="619"/>
      <c r="BD7" s="619"/>
      <c r="BE7" s="619"/>
      <c r="BF7" s="620"/>
      <c r="BG7" s="621">
        <v>2439965</v>
      </c>
      <c r="BH7" s="622"/>
      <c r="BI7" s="622"/>
      <c r="BJ7" s="622"/>
      <c r="BK7" s="622"/>
      <c r="BL7" s="622"/>
      <c r="BM7" s="622"/>
      <c r="BN7" s="623"/>
      <c r="BO7" s="659">
        <v>50.7</v>
      </c>
      <c r="BP7" s="659"/>
      <c r="BQ7" s="659"/>
      <c r="BR7" s="659"/>
      <c r="BS7" s="660">
        <v>6804</v>
      </c>
      <c r="BT7" s="660"/>
      <c r="BU7" s="660"/>
      <c r="BV7" s="660"/>
      <c r="BW7" s="660"/>
      <c r="BX7" s="660"/>
      <c r="BY7" s="660"/>
      <c r="BZ7" s="660"/>
      <c r="CA7" s="660"/>
      <c r="CB7" s="695"/>
      <c r="CD7" s="618" t="s">
        <v>225</v>
      </c>
      <c r="CE7" s="619"/>
      <c r="CF7" s="619"/>
      <c r="CG7" s="619"/>
      <c r="CH7" s="619"/>
      <c r="CI7" s="619"/>
      <c r="CJ7" s="619"/>
      <c r="CK7" s="619"/>
      <c r="CL7" s="619"/>
      <c r="CM7" s="619"/>
      <c r="CN7" s="619"/>
      <c r="CO7" s="619"/>
      <c r="CP7" s="619"/>
      <c r="CQ7" s="620"/>
      <c r="CR7" s="621">
        <v>2111569</v>
      </c>
      <c r="CS7" s="622"/>
      <c r="CT7" s="622"/>
      <c r="CU7" s="622"/>
      <c r="CV7" s="622"/>
      <c r="CW7" s="622"/>
      <c r="CX7" s="622"/>
      <c r="CY7" s="623"/>
      <c r="CZ7" s="659">
        <v>16.899999999999999</v>
      </c>
      <c r="DA7" s="659"/>
      <c r="DB7" s="659"/>
      <c r="DC7" s="659"/>
      <c r="DD7" s="627">
        <v>13993</v>
      </c>
      <c r="DE7" s="622"/>
      <c r="DF7" s="622"/>
      <c r="DG7" s="622"/>
      <c r="DH7" s="622"/>
      <c r="DI7" s="622"/>
      <c r="DJ7" s="622"/>
      <c r="DK7" s="622"/>
      <c r="DL7" s="622"/>
      <c r="DM7" s="622"/>
      <c r="DN7" s="622"/>
      <c r="DO7" s="622"/>
      <c r="DP7" s="623"/>
      <c r="DQ7" s="627">
        <v>1947324</v>
      </c>
      <c r="DR7" s="622"/>
      <c r="DS7" s="622"/>
      <c r="DT7" s="622"/>
      <c r="DU7" s="622"/>
      <c r="DV7" s="622"/>
      <c r="DW7" s="622"/>
      <c r="DX7" s="622"/>
      <c r="DY7" s="622"/>
      <c r="DZ7" s="622"/>
      <c r="EA7" s="622"/>
      <c r="EB7" s="622"/>
      <c r="EC7" s="658"/>
    </row>
    <row r="8" spans="2:143" ht="11.25" customHeight="1" x14ac:dyDescent="0.2">
      <c r="B8" s="618" t="s">
        <v>226</v>
      </c>
      <c r="C8" s="619"/>
      <c r="D8" s="619"/>
      <c r="E8" s="619"/>
      <c r="F8" s="619"/>
      <c r="G8" s="619"/>
      <c r="H8" s="619"/>
      <c r="I8" s="619"/>
      <c r="J8" s="619"/>
      <c r="K8" s="619"/>
      <c r="L8" s="619"/>
      <c r="M8" s="619"/>
      <c r="N8" s="619"/>
      <c r="O8" s="619"/>
      <c r="P8" s="619"/>
      <c r="Q8" s="620"/>
      <c r="R8" s="621">
        <v>62375</v>
      </c>
      <c r="S8" s="622"/>
      <c r="T8" s="622"/>
      <c r="U8" s="622"/>
      <c r="V8" s="622"/>
      <c r="W8" s="622"/>
      <c r="X8" s="622"/>
      <c r="Y8" s="623"/>
      <c r="Z8" s="659">
        <v>0.5</v>
      </c>
      <c r="AA8" s="659"/>
      <c r="AB8" s="659"/>
      <c r="AC8" s="659"/>
      <c r="AD8" s="660">
        <v>62375</v>
      </c>
      <c r="AE8" s="660"/>
      <c r="AF8" s="660"/>
      <c r="AG8" s="660"/>
      <c r="AH8" s="660"/>
      <c r="AI8" s="660"/>
      <c r="AJ8" s="660"/>
      <c r="AK8" s="660"/>
      <c r="AL8" s="624">
        <v>0.8</v>
      </c>
      <c r="AM8" s="625"/>
      <c r="AN8" s="625"/>
      <c r="AO8" s="661"/>
      <c r="AP8" s="618" t="s">
        <v>227</v>
      </c>
      <c r="AQ8" s="619"/>
      <c r="AR8" s="619"/>
      <c r="AS8" s="619"/>
      <c r="AT8" s="619"/>
      <c r="AU8" s="619"/>
      <c r="AV8" s="619"/>
      <c r="AW8" s="619"/>
      <c r="AX8" s="619"/>
      <c r="AY8" s="619"/>
      <c r="AZ8" s="619"/>
      <c r="BA8" s="619"/>
      <c r="BB8" s="619"/>
      <c r="BC8" s="619"/>
      <c r="BD8" s="619"/>
      <c r="BE8" s="619"/>
      <c r="BF8" s="620"/>
      <c r="BG8" s="621">
        <v>50536</v>
      </c>
      <c r="BH8" s="622"/>
      <c r="BI8" s="622"/>
      <c r="BJ8" s="622"/>
      <c r="BK8" s="622"/>
      <c r="BL8" s="622"/>
      <c r="BM8" s="622"/>
      <c r="BN8" s="623"/>
      <c r="BO8" s="659">
        <v>1</v>
      </c>
      <c r="BP8" s="659"/>
      <c r="BQ8" s="659"/>
      <c r="BR8" s="659"/>
      <c r="BS8" s="660" t="s">
        <v>122</v>
      </c>
      <c r="BT8" s="660"/>
      <c r="BU8" s="660"/>
      <c r="BV8" s="660"/>
      <c r="BW8" s="660"/>
      <c r="BX8" s="660"/>
      <c r="BY8" s="660"/>
      <c r="BZ8" s="660"/>
      <c r="CA8" s="660"/>
      <c r="CB8" s="695"/>
      <c r="CD8" s="618" t="s">
        <v>228</v>
      </c>
      <c r="CE8" s="619"/>
      <c r="CF8" s="619"/>
      <c r="CG8" s="619"/>
      <c r="CH8" s="619"/>
      <c r="CI8" s="619"/>
      <c r="CJ8" s="619"/>
      <c r="CK8" s="619"/>
      <c r="CL8" s="619"/>
      <c r="CM8" s="619"/>
      <c r="CN8" s="619"/>
      <c r="CO8" s="619"/>
      <c r="CP8" s="619"/>
      <c r="CQ8" s="620"/>
      <c r="CR8" s="621">
        <v>4234468</v>
      </c>
      <c r="CS8" s="622"/>
      <c r="CT8" s="622"/>
      <c r="CU8" s="622"/>
      <c r="CV8" s="622"/>
      <c r="CW8" s="622"/>
      <c r="CX8" s="622"/>
      <c r="CY8" s="623"/>
      <c r="CZ8" s="659">
        <v>34</v>
      </c>
      <c r="DA8" s="659"/>
      <c r="DB8" s="659"/>
      <c r="DC8" s="659"/>
      <c r="DD8" s="627">
        <v>59804</v>
      </c>
      <c r="DE8" s="622"/>
      <c r="DF8" s="622"/>
      <c r="DG8" s="622"/>
      <c r="DH8" s="622"/>
      <c r="DI8" s="622"/>
      <c r="DJ8" s="622"/>
      <c r="DK8" s="622"/>
      <c r="DL8" s="622"/>
      <c r="DM8" s="622"/>
      <c r="DN8" s="622"/>
      <c r="DO8" s="622"/>
      <c r="DP8" s="623"/>
      <c r="DQ8" s="627">
        <v>2508103</v>
      </c>
      <c r="DR8" s="622"/>
      <c r="DS8" s="622"/>
      <c r="DT8" s="622"/>
      <c r="DU8" s="622"/>
      <c r="DV8" s="622"/>
      <c r="DW8" s="622"/>
      <c r="DX8" s="622"/>
      <c r="DY8" s="622"/>
      <c r="DZ8" s="622"/>
      <c r="EA8" s="622"/>
      <c r="EB8" s="622"/>
      <c r="EC8" s="658"/>
    </row>
    <row r="9" spans="2:143" ht="11.25" customHeight="1" x14ac:dyDescent="0.2">
      <c r="B9" s="618" t="s">
        <v>229</v>
      </c>
      <c r="C9" s="619"/>
      <c r="D9" s="619"/>
      <c r="E9" s="619"/>
      <c r="F9" s="619"/>
      <c r="G9" s="619"/>
      <c r="H9" s="619"/>
      <c r="I9" s="619"/>
      <c r="J9" s="619"/>
      <c r="K9" s="619"/>
      <c r="L9" s="619"/>
      <c r="M9" s="619"/>
      <c r="N9" s="619"/>
      <c r="O9" s="619"/>
      <c r="P9" s="619"/>
      <c r="Q9" s="620"/>
      <c r="R9" s="621">
        <v>89287</v>
      </c>
      <c r="S9" s="622"/>
      <c r="T9" s="622"/>
      <c r="U9" s="622"/>
      <c r="V9" s="622"/>
      <c r="W9" s="622"/>
      <c r="X9" s="622"/>
      <c r="Y9" s="623"/>
      <c r="Z9" s="659">
        <v>0.7</v>
      </c>
      <c r="AA9" s="659"/>
      <c r="AB9" s="659"/>
      <c r="AC9" s="659"/>
      <c r="AD9" s="660">
        <v>89287</v>
      </c>
      <c r="AE9" s="660"/>
      <c r="AF9" s="660"/>
      <c r="AG9" s="660"/>
      <c r="AH9" s="660"/>
      <c r="AI9" s="660"/>
      <c r="AJ9" s="660"/>
      <c r="AK9" s="660"/>
      <c r="AL9" s="624">
        <v>1.1000000000000001</v>
      </c>
      <c r="AM9" s="625"/>
      <c r="AN9" s="625"/>
      <c r="AO9" s="661"/>
      <c r="AP9" s="618" t="s">
        <v>230</v>
      </c>
      <c r="AQ9" s="619"/>
      <c r="AR9" s="619"/>
      <c r="AS9" s="619"/>
      <c r="AT9" s="619"/>
      <c r="AU9" s="619"/>
      <c r="AV9" s="619"/>
      <c r="AW9" s="619"/>
      <c r="AX9" s="619"/>
      <c r="AY9" s="619"/>
      <c r="AZ9" s="619"/>
      <c r="BA9" s="619"/>
      <c r="BB9" s="619"/>
      <c r="BC9" s="619"/>
      <c r="BD9" s="619"/>
      <c r="BE9" s="619"/>
      <c r="BF9" s="620"/>
      <c r="BG9" s="621">
        <v>2246893</v>
      </c>
      <c r="BH9" s="622"/>
      <c r="BI9" s="622"/>
      <c r="BJ9" s="622"/>
      <c r="BK9" s="622"/>
      <c r="BL9" s="622"/>
      <c r="BM9" s="622"/>
      <c r="BN9" s="623"/>
      <c r="BO9" s="659">
        <v>46.7</v>
      </c>
      <c r="BP9" s="659"/>
      <c r="BQ9" s="659"/>
      <c r="BR9" s="659"/>
      <c r="BS9" s="660" t="s">
        <v>122</v>
      </c>
      <c r="BT9" s="660"/>
      <c r="BU9" s="660"/>
      <c r="BV9" s="660"/>
      <c r="BW9" s="660"/>
      <c r="BX9" s="660"/>
      <c r="BY9" s="660"/>
      <c r="BZ9" s="660"/>
      <c r="CA9" s="660"/>
      <c r="CB9" s="695"/>
      <c r="CD9" s="618" t="s">
        <v>231</v>
      </c>
      <c r="CE9" s="619"/>
      <c r="CF9" s="619"/>
      <c r="CG9" s="619"/>
      <c r="CH9" s="619"/>
      <c r="CI9" s="619"/>
      <c r="CJ9" s="619"/>
      <c r="CK9" s="619"/>
      <c r="CL9" s="619"/>
      <c r="CM9" s="619"/>
      <c r="CN9" s="619"/>
      <c r="CO9" s="619"/>
      <c r="CP9" s="619"/>
      <c r="CQ9" s="620"/>
      <c r="CR9" s="621">
        <v>1123588</v>
      </c>
      <c r="CS9" s="622"/>
      <c r="CT9" s="622"/>
      <c r="CU9" s="622"/>
      <c r="CV9" s="622"/>
      <c r="CW9" s="622"/>
      <c r="CX9" s="622"/>
      <c r="CY9" s="623"/>
      <c r="CZ9" s="659">
        <v>9</v>
      </c>
      <c r="DA9" s="659"/>
      <c r="DB9" s="659"/>
      <c r="DC9" s="659"/>
      <c r="DD9" s="627">
        <v>85092</v>
      </c>
      <c r="DE9" s="622"/>
      <c r="DF9" s="622"/>
      <c r="DG9" s="622"/>
      <c r="DH9" s="622"/>
      <c r="DI9" s="622"/>
      <c r="DJ9" s="622"/>
      <c r="DK9" s="622"/>
      <c r="DL9" s="622"/>
      <c r="DM9" s="622"/>
      <c r="DN9" s="622"/>
      <c r="DO9" s="622"/>
      <c r="DP9" s="623"/>
      <c r="DQ9" s="627">
        <v>913272</v>
      </c>
      <c r="DR9" s="622"/>
      <c r="DS9" s="622"/>
      <c r="DT9" s="622"/>
      <c r="DU9" s="622"/>
      <c r="DV9" s="622"/>
      <c r="DW9" s="622"/>
      <c r="DX9" s="622"/>
      <c r="DY9" s="622"/>
      <c r="DZ9" s="622"/>
      <c r="EA9" s="622"/>
      <c r="EB9" s="622"/>
      <c r="EC9" s="658"/>
    </row>
    <row r="10" spans="2:143" ht="11.25" customHeight="1" x14ac:dyDescent="0.2">
      <c r="B10" s="618" t="s">
        <v>232</v>
      </c>
      <c r="C10" s="619"/>
      <c r="D10" s="619"/>
      <c r="E10" s="619"/>
      <c r="F10" s="619"/>
      <c r="G10" s="619"/>
      <c r="H10" s="619"/>
      <c r="I10" s="619"/>
      <c r="J10" s="619"/>
      <c r="K10" s="619"/>
      <c r="L10" s="619"/>
      <c r="M10" s="619"/>
      <c r="N10" s="619"/>
      <c r="O10" s="619"/>
      <c r="P10" s="619"/>
      <c r="Q10" s="620"/>
      <c r="R10" s="621" t="s">
        <v>122</v>
      </c>
      <c r="S10" s="622"/>
      <c r="T10" s="622"/>
      <c r="U10" s="622"/>
      <c r="V10" s="622"/>
      <c r="W10" s="622"/>
      <c r="X10" s="622"/>
      <c r="Y10" s="623"/>
      <c r="Z10" s="659" t="s">
        <v>122</v>
      </c>
      <c r="AA10" s="659"/>
      <c r="AB10" s="659"/>
      <c r="AC10" s="659"/>
      <c r="AD10" s="660" t="s">
        <v>122</v>
      </c>
      <c r="AE10" s="660"/>
      <c r="AF10" s="660"/>
      <c r="AG10" s="660"/>
      <c r="AH10" s="660"/>
      <c r="AI10" s="660"/>
      <c r="AJ10" s="660"/>
      <c r="AK10" s="660"/>
      <c r="AL10" s="624" t="s">
        <v>122</v>
      </c>
      <c r="AM10" s="625"/>
      <c r="AN10" s="625"/>
      <c r="AO10" s="661"/>
      <c r="AP10" s="618" t="s">
        <v>233</v>
      </c>
      <c r="AQ10" s="619"/>
      <c r="AR10" s="619"/>
      <c r="AS10" s="619"/>
      <c r="AT10" s="619"/>
      <c r="AU10" s="619"/>
      <c r="AV10" s="619"/>
      <c r="AW10" s="619"/>
      <c r="AX10" s="619"/>
      <c r="AY10" s="619"/>
      <c r="AZ10" s="619"/>
      <c r="BA10" s="619"/>
      <c r="BB10" s="619"/>
      <c r="BC10" s="619"/>
      <c r="BD10" s="619"/>
      <c r="BE10" s="619"/>
      <c r="BF10" s="620"/>
      <c r="BG10" s="621">
        <v>64708</v>
      </c>
      <c r="BH10" s="622"/>
      <c r="BI10" s="622"/>
      <c r="BJ10" s="622"/>
      <c r="BK10" s="622"/>
      <c r="BL10" s="622"/>
      <c r="BM10" s="622"/>
      <c r="BN10" s="623"/>
      <c r="BO10" s="659">
        <v>1.3</v>
      </c>
      <c r="BP10" s="659"/>
      <c r="BQ10" s="659"/>
      <c r="BR10" s="659"/>
      <c r="BS10" s="660" t="s">
        <v>122</v>
      </c>
      <c r="BT10" s="660"/>
      <c r="BU10" s="660"/>
      <c r="BV10" s="660"/>
      <c r="BW10" s="660"/>
      <c r="BX10" s="660"/>
      <c r="BY10" s="660"/>
      <c r="BZ10" s="660"/>
      <c r="CA10" s="660"/>
      <c r="CB10" s="695"/>
      <c r="CD10" s="618" t="s">
        <v>234</v>
      </c>
      <c r="CE10" s="619"/>
      <c r="CF10" s="619"/>
      <c r="CG10" s="619"/>
      <c r="CH10" s="619"/>
      <c r="CI10" s="619"/>
      <c r="CJ10" s="619"/>
      <c r="CK10" s="619"/>
      <c r="CL10" s="619"/>
      <c r="CM10" s="619"/>
      <c r="CN10" s="619"/>
      <c r="CO10" s="619"/>
      <c r="CP10" s="619"/>
      <c r="CQ10" s="620"/>
      <c r="CR10" s="621">
        <v>10780</v>
      </c>
      <c r="CS10" s="622"/>
      <c r="CT10" s="622"/>
      <c r="CU10" s="622"/>
      <c r="CV10" s="622"/>
      <c r="CW10" s="622"/>
      <c r="CX10" s="622"/>
      <c r="CY10" s="623"/>
      <c r="CZ10" s="659">
        <v>0.1</v>
      </c>
      <c r="DA10" s="659"/>
      <c r="DB10" s="659"/>
      <c r="DC10" s="659"/>
      <c r="DD10" s="627" t="s">
        <v>122</v>
      </c>
      <c r="DE10" s="622"/>
      <c r="DF10" s="622"/>
      <c r="DG10" s="622"/>
      <c r="DH10" s="622"/>
      <c r="DI10" s="622"/>
      <c r="DJ10" s="622"/>
      <c r="DK10" s="622"/>
      <c r="DL10" s="622"/>
      <c r="DM10" s="622"/>
      <c r="DN10" s="622"/>
      <c r="DO10" s="622"/>
      <c r="DP10" s="623"/>
      <c r="DQ10" s="627">
        <v>780</v>
      </c>
      <c r="DR10" s="622"/>
      <c r="DS10" s="622"/>
      <c r="DT10" s="622"/>
      <c r="DU10" s="622"/>
      <c r="DV10" s="622"/>
      <c r="DW10" s="622"/>
      <c r="DX10" s="622"/>
      <c r="DY10" s="622"/>
      <c r="DZ10" s="622"/>
      <c r="EA10" s="622"/>
      <c r="EB10" s="622"/>
      <c r="EC10" s="658"/>
    </row>
    <row r="11" spans="2:143" ht="11.25" customHeight="1" x14ac:dyDescent="0.2">
      <c r="B11" s="618" t="s">
        <v>235</v>
      </c>
      <c r="C11" s="619"/>
      <c r="D11" s="619"/>
      <c r="E11" s="619"/>
      <c r="F11" s="619"/>
      <c r="G11" s="619"/>
      <c r="H11" s="619"/>
      <c r="I11" s="619"/>
      <c r="J11" s="619"/>
      <c r="K11" s="619"/>
      <c r="L11" s="619"/>
      <c r="M11" s="619"/>
      <c r="N11" s="619"/>
      <c r="O11" s="619"/>
      <c r="P11" s="619"/>
      <c r="Q11" s="620"/>
      <c r="R11" s="621">
        <v>704558</v>
      </c>
      <c r="S11" s="622"/>
      <c r="T11" s="622"/>
      <c r="U11" s="622"/>
      <c r="V11" s="622"/>
      <c r="W11" s="622"/>
      <c r="X11" s="622"/>
      <c r="Y11" s="623"/>
      <c r="Z11" s="624">
        <v>5.4</v>
      </c>
      <c r="AA11" s="625"/>
      <c r="AB11" s="625"/>
      <c r="AC11" s="626"/>
      <c r="AD11" s="627">
        <v>704558</v>
      </c>
      <c r="AE11" s="622"/>
      <c r="AF11" s="622"/>
      <c r="AG11" s="622"/>
      <c r="AH11" s="622"/>
      <c r="AI11" s="622"/>
      <c r="AJ11" s="622"/>
      <c r="AK11" s="623"/>
      <c r="AL11" s="624">
        <v>9</v>
      </c>
      <c r="AM11" s="625"/>
      <c r="AN11" s="625"/>
      <c r="AO11" s="661"/>
      <c r="AP11" s="618" t="s">
        <v>236</v>
      </c>
      <c r="AQ11" s="619"/>
      <c r="AR11" s="619"/>
      <c r="AS11" s="619"/>
      <c r="AT11" s="619"/>
      <c r="AU11" s="619"/>
      <c r="AV11" s="619"/>
      <c r="AW11" s="619"/>
      <c r="AX11" s="619"/>
      <c r="AY11" s="619"/>
      <c r="AZ11" s="619"/>
      <c r="BA11" s="619"/>
      <c r="BB11" s="619"/>
      <c r="BC11" s="619"/>
      <c r="BD11" s="619"/>
      <c r="BE11" s="619"/>
      <c r="BF11" s="620"/>
      <c r="BG11" s="621">
        <v>77828</v>
      </c>
      <c r="BH11" s="622"/>
      <c r="BI11" s="622"/>
      <c r="BJ11" s="622"/>
      <c r="BK11" s="622"/>
      <c r="BL11" s="622"/>
      <c r="BM11" s="622"/>
      <c r="BN11" s="623"/>
      <c r="BO11" s="659">
        <v>1.6</v>
      </c>
      <c r="BP11" s="659"/>
      <c r="BQ11" s="659"/>
      <c r="BR11" s="659"/>
      <c r="BS11" s="660">
        <v>6804</v>
      </c>
      <c r="BT11" s="660"/>
      <c r="BU11" s="660"/>
      <c r="BV11" s="660"/>
      <c r="BW11" s="660"/>
      <c r="BX11" s="660"/>
      <c r="BY11" s="660"/>
      <c r="BZ11" s="660"/>
      <c r="CA11" s="660"/>
      <c r="CB11" s="695"/>
      <c r="CD11" s="618" t="s">
        <v>237</v>
      </c>
      <c r="CE11" s="619"/>
      <c r="CF11" s="619"/>
      <c r="CG11" s="619"/>
      <c r="CH11" s="619"/>
      <c r="CI11" s="619"/>
      <c r="CJ11" s="619"/>
      <c r="CK11" s="619"/>
      <c r="CL11" s="619"/>
      <c r="CM11" s="619"/>
      <c r="CN11" s="619"/>
      <c r="CO11" s="619"/>
      <c r="CP11" s="619"/>
      <c r="CQ11" s="620"/>
      <c r="CR11" s="621">
        <v>108068</v>
      </c>
      <c r="CS11" s="622"/>
      <c r="CT11" s="622"/>
      <c r="CU11" s="622"/>
      <c r="CV11" s="622"/>
      <c r="CW11" s="622"/>
      <c r="CX11" s="622"/>
      <c r="CY11" s="623"/>
      <c r="CZ11" s="659">
        <v>0.9</v>
      </c>
      <c r="DA11" s="659"/>
      <c r="DB11" s="659"/>
      <c r="DC11" s="659"/>
      <c r="DD11" s="627" t="s">
        <v>122</v>
      </c>
      <c r="DE11" s="622"/>
      <c r="DF11" s="622"/>
      <c r="DG11" s="622"/>
      <c r="DH11" s="622"/>
      <c r="DI11" s="622"/>
      <c r="DJ11" s="622"/>
      <c r="DK11" s="622"/>
      <c r="DL11" s="622"/>
      <c r="DM11" s="622"/>
      <c r="DN11" s="622"/>
      <c r="DO11" s="622"/>
      <c r="DP11" s="623"/>
      <c r="DQ11" s="627">
        <v>90877</v>
      </c>
      <c r="DR11" s="622"/>
      <c r="DS11" s="622"/>
      <c r="DT11" s="622"/>
      <c r="DU11" s="622"/>
      <c r="DV11" s="622"/>
      <c r="DW11" s="622"/>
      <c r="DX11" s="622"/>
      <c r="DY11" s="622"/>
      <c r="DZ11" s="622"/>
      <c r="EA11" s="622"/>
      <c r="EB11" s="622"/>
      <c r="EC11" s="658"/>
    </row>
    <row r="12" spans="2:143" ht="11.25" customHeight="1" x14ac:dyDescent="0.2">
      <c r="B12" s="618" t="s">
        <v>238</v>
      </c>
      <c r="C12" s="619"/>
      <c r="D12" s="619"/>
      <c r="E12" s="619"/>
      <c r="F12" s="619"/>
      <c r="G12" s="619"/>
      <c r="H12" s="619"/>
      <c r="I12" s="619"/>
      <c r="J12" s="619"/>
      <c r="K12" s="619"/>
      <c r="L12" s="619"/>
      <c r="M12" s="619"/>
      <c r="N12" s="619"/>
      <c r="O12" s="619"/>
      <c r="P12" s="619"/>
      <c r="Q12" s="620"/>
      <c r="R12" s="621">
        <v>26106</v>
      </c>
      <c r="S12" s="622"/>
      <c r="T12" s="622"/>
      <c r="U12" s="622"/>
      <c r="V12" s="622"/>
      <c r="W12" s="622"/>
      <c r="X12" s="622"/>
      <c r="Y12" s="623"/>
      <c r="Z12" s="659">
        <v>0.2</v>
      </c>
      <c r="AA12" s="659"/>
      <c r="AB12" s="659"/>
      <c r="AC12" s="659"/>
      <c r="AD12" s="660">
        <v>26106</v>
      </c>
      <c r="AE12" s="660"/>
      <c r="AF12" s="660"/>
      <c r="AG12" s="660"/>
      <c r="AH12" s="660"/>
      <c r="AI12" s="660"/>
      <c r="AJ12" s="660"/>
      <c r="AK12" s="660"/>
      <c r="AL12" s="624">
        <v>0.3</v>
      </c>
      <c r="AM12" s="625"/>
      <c r="AN12" s="625"/>
      <c r="AO12" s="661"/>
      <c r="AP12" s="618" t="s">
        <v>239</v>
      </c>
      <c r="AQ12" s="619"/>
      <c r="AR12" s="619"/>
      <c r="AS12" s="619"/>
      <c r="AT12" s="619"/>
      <c r="AU12" s="619"/>
      <c r="AV12" s="619"/>
      <c r="AW12" s="619"/>
      <c r="AX12" s="619"/>
      <c r="AY12" s="619"/>
      <c r="AZ12" s="619"/>
      <c r="BA12" s="619"/>
      <c r="BB12" s="619"/>
      <c r="BC12" s="619"/>
      <c r="BD12" s="619"/>
      <c r="BE12" s="619"/>
      <c r="BF12" s="620"/>
      <c r="BG12" s="621">
        <v>2123109</v>
      </c>
      <c r="BH12" s="622"/>
      <c r="BI12" s="622"/>
      <c r="BJ12" s="622"/>
      <c r="BK12" s="622"/>
      <c r="BL12" s="622"/>
      <c r="BM12" s="622"/>
      <c r="BN12" s="623"/>
      <c r="BO12" s="659">
        <v>44.1</v>
      </c>
      <c r="BP12" s="659"/>
      <c r="BQ12" s="659"/>
      <c r="BR12" s="659"/>
      <c r="BS12" s="660" t="s">
        <v>122</v>
      </c>
      <c r="BT12" s="660"/>
      <c r="BU12" s="660"/>
      <c r="BV12" s="660"/>
      <c r="BW12" s="660"/>
      <c r="BX12" s="660"/>
      <c r="BY12" s="660"/>
      <c r="BZ12" s="660"/>
      <c r="CA12" s="660"/>
      <c r="CB12" s="695"/>
      <c r="CD12" s="618" t="s">
        <v>240</v>
      </c>
      <c r="CE12" s="619"/>
      <c r="CF12" s="619"/>
      <c r="CG12" s="619"/>
      <c r="CH12" s="619"/>
      <c r="CI12" s="619"/>
      <c r="CJ12" s="619"/>
      <c r="CK12" s="619"/>
      <c r="CL12" s="619"/>
      <c r="CM12" s="619"/>
      <c r="CN12" s="619"/>
      <c r="CO12" s="619"/>
      <c r="CP12" s="619"/>
      <c r="CQ12" s="620"/>
      <c r="CR12" s="621">
        <v>184352</v>
      </c>
      <c r="CS12" s="622"/>
      <c r="CT12" s="622"/>
      <c r="CU12" s="622"/>
      <c r="CV12" s="622"/>
      <c r="CW12" s="622"/>
      <c r="CX12" s="622"/>
      <c r="CY12" s="623"/>
      <c r="CZ12" s="659">
        <v>1.5</v>
      </c>
      <c r="DA12" s="659"/>
      <c r="DB12" s="659"/>
      <c r="DC12" s="659"/>
      <c r="DD12" s="627">
        <v>56535</v>
      </c>
      <c r="DE12" s="622"/>
      <c r="DF12" s="622"/>
      <c r="DG12" s="622"/>
      <c r="DH12" s="622"/>
      <c r="DI12" s="622"/>
      <c r="DJ12" s="622"/>
      <c r="DK12" s="622"/>
      <c r="DL12" s="622"/>
      <c r="DM12" s="622"/>
      <c r="DN12" s="622"/>
      <c r="DO12" s="622"/>
      <c r="DP12" s="623"/>
      <c r="DQ12" s="627">
        <v>106071</v>
      </c>
      <c r="DR12" s="622"/>
      <c r="DS12" s="622"/>
      <c r="DT12" s="622"/>
      <c r="DU12" s="622"/>
      <c r="DV12" s="622"/>
      <c r="DW12" s="622"/>
      <c r="DX12" s="622"/>
      <c r="DY12" s="622"/>
      <c r="DZ12" s="622"/>
      <c r="EA12" s="622"/>
      <c r="EB12" s="622"/>
      <c r="EC12" s="658"/>
    </row>
    <row r="13" spans="2:143" ht="11.25" customHeight="1" x14ac:dyDescent="0.2">
      <c r="B13" s="618" t="s">
        <v>241</v>
      </c>
      <c r="C13" s="619"/>
      <c r="D13" s="619"/>
      <c r="E13" s="619"/>
      <c r="F13" s="619"/>
      <c r="G13" s="619"/>
      <c r="H13" s="619"/>
      <c r="I13" s="619"/>
      <c r="J13" s="619"/>
      <c r="K13" s="619"/>
      <c r="L13" s="619"/>
      <c r="M13" s="619"/>
      <c r="N13" s="619"/>
      <c r="O13" s="619"/>
      <c r="P13" s="619"/>
      <c r="Q13" s="620"/>
      <c r="R13" s="621" t="s">
        <v>122</v>
      </c>
      <c r="S13" s="622"/>
      <c r="T13" s="622"/>
      <c r="U13" s="622"/>
      <c r="V13" s="622"/>
      <c r="W13" s="622"/>
      <c r="X13" s="622"/>
      <c r="Y13" s="623"/>
      <c r="Z13" s="659" t="s">
        <v>122</v>
      </c>
      <c r="AA13" s="659"/>
      <c r="AB13" s="659"/>
      <c r="AC13" s="659"/>
      <c r="AD13" s="660" t="s">
        <v>122</v>
      </c>
      <c r="AE13" s="660"/>
      <c r="AF13" s="660"/>
      <c r="AG13" s="660"/>
      <c r="AH13" s="660"/>
      <c r="AI13" s="660"/>
      <c r="AJ13" s="660"/>
      <c r="AK13" s="660"/>
      <c r="AL13" s="624" t="s">
        <v>122</v>
      </c>
      <c r="AM13" s="625"/>
      <c r="AN13" s="625"/>
      <c r="AO13" s="661"/>
      <c r="AP13" s="618" t="s">
        <v>242</v>
      </c>
      <c r="AQ13" s="619"/>
      <c r="AR13" s="619"/>
      <c r="AS13" s="619"/>
      <c r="AT13" s="619"/>
      <c r="AU13" s="619"/>
      <c r="AV13" s="619"/>
      <c r="AW13" s="619"/>
      <c r="AX13" s="619"/>
      <c r="AY13" s="619"/>
      <c r="AZ13" s="619"/>
      <c r="BA13" s="619"/>
      <c r="BB13" s="619"/>
      <c r="BC13" s="619"/>
      <c r="BD13" s="619"/>
      <c r="BE13" s="619"/>
      <c r="BF13" s="620"/>
      <c r="BG13" s="621">
        <v>2122740</v>
      </c>
      <c r="BH13" s="622"/>
      <c r="BI13" s="622"/>
      <c r="BJ13" s="622"/>
      <c r="BK13" s="622"/>
      <c r="BL13" s="622"/>
      <c r="BM13" s="622"/>
      <c r="BN13" s="623"/>
      <c r="BO13" s="659">
        <v>44.1</v>
      </c>
      <c r="BP13" s="659"/>
      <c r="BQ13" s="659"/>
      <c r="BR13" s="659"/>
      <c r="BS13" s="660" t="s">
        <v>122</v>
      </c>
      <c r="BT13" s="660"/>
      <c r="BU13" s="660"/>
      <c r="BV13" s="660"/>
      <c r="BW13" s="660"/>
      <c r="BX13" s="660"/>
      <c r="BY13" s="660"/>
      <c r="BZ13" s="660"/>
      <c r="CA13" s="660"/>
      <c r="CB13" s="695"/>
      <c r="CD13" s="618" t="s">
        <v>243</v>
      </c>
      <c r="CE13" s="619"/>
      <c r="CF13" s="619"/>
      <c r="CG13" s="619"/>
      <c r="CH13" s="619"/>
      <c r="CI13" s="619"/>
      <c r="CJ13" s="619"/>
      <c r="CK13" s="619"/>
      <c r="CL13" s="619"/>
      <c r="CM13" s="619"/>
      <c r="CN13" s="619"/>
      <c r="CO13" s="619"/>
      <c r="CP13" s="619"/>
      <c r="CQ13" s="620"/>
      <c r="CR13" s="621">
        <v>1772129</v>
      </c>
      <c r="CS13" s="622"/>
      <c r="CT13" s="622"/>
      <c r="CU13" s="622"/>
      <c r="CV13" s="622"/>
      <c r="CW13" s="622"/>
      <c r="CX13" s="622"/>
      <c r="CY13" s="623"/>
      <c r="CZ13" s="659">
        <v>14.2</v>
      </c>
      <c r="DA13" s="659"/>
      <c r="DB13" s="659"/>
      <c r="DC13" s="659"/>
      <c r="DD13" s="627">
        <v>761176</v>
      </c>
      <c r="DE13" s="622"/>
      <c r="DF13" s="622"/>
      <c r="DG13" s="622"/>
      <c r="DH13" s="622"/>
      <c r="DI13" s="622"/>
      <c r="DJ13" s="622"/>
      <c r="DK13" s="622"/>
      <c r="DL13" s="622"/>
      <c r="DM13" s="622"/>
      <c r="DN13" s="622"/>
      <c r="DO13" s="622"/>
      <c r="DP13" s="623"/>
      <c r="DQ13" s="627">
        <v>1135625</v>
      </c>
      <c r="DR13" s="622"/>
      <c r="DS13" s="622"/>
      <c r="DT13" s="622"/>
      <c r="DU13" s="622"/>
      <c r="DV13" s="622"/>
      <c r="DW13" s="622"/>
      <c r="DX13" s="622"/>
      <c r="DY13" s="622"/>
      <c r="DZ13" s="622"/>
      <c r="EA13" s="622"/>
      <c r="EB13" s="622"/>
      <c r="EC13" s="658"/>
    </row>
    <row r="14" spans="2:143" ht="11.25" customHeight="1" x14ac:dyDescent="0.2">
      <c r="B14" s="618" t="s">
        <v>244</v>
      </c>
      <c r="C14" s="619"/>
      <c r="D14" s="619"/>
      <c r="E14" s="619"/>
      <c r="F14" s="619"/>
      <c r="G14" s="619"/>
      <c r="H14" s="619"/>
      <c r="I14" s="619"/>
      <c r="J14" s="619"/>
      <c r="K14" s="619"/>
      <c r="L14" s="619"/>
      <c r="M14" s="619"/>
      <c r="N14" s="619"/>
      <c r="O14" s="619"/>
      <c r="P14" s="619"/>
      <c r="Q14" s="620"/>
      <c r="R14" s="621" t="s">
        <v>122</v>
      </c>
      <c r="S14" s="622"/>
      <c r="T14" s="622"/>
      <c r="U14" s="622"/>
      <c r="V14" s="622"/>
      <c r="W14" s="622"/>
      <c r="X14" s="622"/>
      <c r="Y14" s="623"/>
      <c r="Z14" s="659" t="s">
        <v>122</v>
      </c>
      <c r="AA14" s="659"/>
      <c r="AB14" s="659"/>
      <c r="AC14" s="659"/>
      <c r="AD14" s="660" t="s">
        <v>122</v>
      </c>
      <c r="AE14" s="660"/>
      <c r="AF14" s="660"/>
      <c r="AG14" s="660"/>
      <c r="AH14" s="660"/>
      <c r="AI14" s="660"/>
      <c r="AJ14" s="660"/>
      <c r="AK14" s="660"/>
      <c r="AL14" s="624" t="s">
        <v>122</v>
      </c>
      <c r="AM14" s="625"/>
      <c r="AN14" s="625"/>
      <c r="AO14" s="661"/>
      <c r="AP14" s="618" t="s">
        <v>245</v>
      </c>
      <c r="AQ14" s="619"/>
      <c r="AR14" s="619"/>
      <c r="AS14" s="619"/>
      <c r="AT14" s="619"/>
      <c r="AU14" s="619"/>
      <c r="AV14" s="619"/>
      <c r="AW14" s="619"/>
      <c r="AX14" s="619"/>
      <c r="AY14" s="619"/>
      <c r="AZ14" s="619"/>
      <c r="BA14" s="619"/>
      <c r="BB14" s="619"/>
      <c r="BC14" s="619"/>
      <c r="BD14" s="619"/>
      <c r="BE14" s="619"/>
      <c r="BF14" s="620"/>
      <c r="BG14" s="621">
        <v>73723</v>
      </c>
      <c r="BH14" s="622"/>
      <c r="BI14" s="622"/>
      <c r="BJ14" s="622"/>
      <c r="BK14" s="622"/>
      <c r="BL14" s="622"/>
      <c r="BM14" s="622"/>
      <c r="BN14" s="623"/>
      <c r="BO14" s="659">
        <v>1.5</v>
      </c>
      <c r="BP14" s="659"/>
      <c r="BQ14" s="659"/>
      <c r="BR14" s="659"/>
      <c r="BS14" s="660" t="s">
        <v>122</v>
      </c>
      <c r="BT14" s="660"/>
      <c r="BU14" s="660"/>
      <c r="BV14" s="660"/>
      <c r="BW14" s="660"/>
      <c r="BX14" s="660"/>
      <c r="BY14" s="660"/>
      <c r="BZ14" s="660"/>
      <c r="CA14" s="660"/>
      <c r="CB14" s="695"/>
      <c r="CD14" s="618" t="s">
        <v>246</v>
      </c>
      <c r="CE14" s="619"/>
      <c r="CF14" s="619"/>
      <c r="CG14" s="619"/>
      <c r="CH14" s="619"/>
      <c r="CI14" s="619"/>
      <c r="CJ14" s="619"/>
      <c r="CK14" s="619"/>
      <c r="CL14" s="619"/>
      <c r="CM14" s="619"/>
      <c r="CN14" s="619"/>
      <c r="CO14" s="619"/>
      <c r="CP14" s="619"/>
      <c r="CQ14" s="620"/>
      <c r="CR14" s="621">
        <v>659771</v>
      </c>
      <c r="CS14" s="622"/>
      <c r="CT14" s="622"/>
      <c r="CU14" s="622"/>
      <c r="CV14" s="622"/>
      <c r="CW14" s="622"/>
      <c r="CX14" s="622"/>
      <c r="CY14" s="623"/>
      <c r="CZ14" s="659">
        <v>5.3</v>
      </c>
      <c r="DA14" s="659"/>
      <c r="DB14" s="659"/>
      <c r="DC14" s="659"/>
      <c r="DD14" s="627">
        <v>117688</v>
      </c>
      <c r="DE14" s="622"/>
      <c r="DF14" s="622"/>
      <c r="DG14" s="622"/>
      <c r="DH14" s="622"/>
      <c r="DI14" s="622"/>
      <c r="DJ14" s="622"/>
      <c r="DK14" s="622"/>
      <c r="DL14" s="622"/>
      <c r="DM14" s="622"/>
      <c r="DN14" s="622"/>
      <c r="DO14" s="622"/>
      <c r="DP14" s="623"/>
      <c r="DQ14" s="627">
        <v>620422</v>
      </c>
      <c r="DR14" s="622"/>
      <c r="DS14" s="622"/>
      <c r="DT14" s="622"/>
      <c r="DU14" s="622"/>
      <c r="DV14" s="622"/>
      <c r="DW14" s="622"/>
      <c r="DX14" s="622"/>
      <c r="DY14" s="622"/>
      <c r="DZ14" s="622"/>
      <c r="EA14" s="622"/>
      <c r="EB14" s="622"/>
      <c r="EC14" s="658"/>
    </row>
    <row r="15" spans="2:143" ht="11.25" customHeight="1" x14ac:dyDescent="0.2">
      <c r="B15" s="618" t="s">
        <v>247</v>
      </c>
      <c r="C15" s="619"/>
      <c r="D15" s="619"/>
      <c r="E15" s="619"/>
      <c r="F15" s="619"/>
      <c r="G15" s="619"/>
      <c r="H15" s="619"/>
      <c r="I15" s="619"/>
      <c r="J15" s="619"/>
      <c r="K15" s="619"/>
      <c r="L15" s="619"/>
      <c r="M15" s="619"/>
      <c r="N15" s="619"/>
      <c r="O15" s="619"/>
      <c r="P15" s="619"/>
      <c r="Q15" s="620"/>
      <c r="R15" s="621">
        <v>18210</v>
      </c>
      <c r="S15" s="622"/>
      <c r="T15" s="622"/>
      <c r="U15" s="622"/>
      <c r="V15" s="622"/>
      <c r="W15" s="622"/>
      <c r="X15" s="622"/>
      <c r="Y15" s="623"/>
      <c r="Z15" s="659">
        <v>0.1</v>
      </c>
      <c r="AA15" s="659"/>
      <c r="AB15" s="659"/>
      <c r="AC15" s="659"/>
      <c r="AD15" s="660">
        <v>18210</v>
      </c>
      <c r="AE15" s="660"/>
      <c r="AF15" s="660"/>
      <c r="AG15" s="660"/>
      <c r="AH15" s="660"/>
      <c r="AI15" s="660"/>
      <c r="AJ15" s="660"/>
      <c r="AK15" s="660"/>
      <c r="AL15" s="624">
        <v>0.2</v>
      </c>
      <c r="AM15" s="625"/>
      <c r="AN15" s="625"/>
      <c r="AO15" s="661"/>
      <c r="AP15" s="618" t="s">
        <v>248</v>
      </c>
      <c r="AQ15" s="619"/>
      <c r="AR15" s="619"/>
      <c r="AS15" s="619"/>
      <c r="AT15" s="619"/>
      <c r="AU15" s="619"/>
      <c r="AV15" s="619"/>
      <c r="AW15" s="619"/>
      <c r="AX15" s="619"/>
      <c r="AY15" s="619"/>
      <c r="AZ15" s="619"/>
      <c r="BA15" s="619"/>
      <c r="BB15" s="619"/>
      <c r="BC15" s="619"/>
      <c r="BD15" s="619"/>
      <c r="BE15" s="619"/>
      <c r="BF15" s="620"/>
      <c r="BG15" s="621">
        <v>160985</v>
      </c>
      <c r="BH15" s="622"/>
      <c r="BI15" s="622"/>
      <c r="BJ15" s="622"/>
      <c r="BK15" s="622"/>
      <c r="BL15" s="622"/>
      <c r="BM15" s="622"/>
      <c r="BN15" s="623"/>
      <c r="BO15" s="659">
        <v>3.3</v>
      </c>
      <c r="BP15" s="659"/>
      <c r="BQ15" s="659"/>
      <c r="BR15" s="659"/>
      <c r="BS15" s="660" t="s">
        <v>122</v>
      </c>
      <c r="BT15" s="660"/>
      <c r="BU15" s="660"/>
      <c r="BV15" s="660"/>
      <c r="BW15" s="660"/>
      <c r="BX15" s="660"/>
      <c r="BY15" s="660"/>
      <c r="BZ15" s="660"/>
      <c r="CA15" s="660"/>
      <c r="CB15" s="695"/>
      <c r="CD15" s="618" t="s">
        <v>249</v>
      </c>
      <c r="CE15" s="619"/>
      <c r="CF15" s="619"/>
      <c r="CG15" s="619"/>
      <c r="CH15" s="619"/>
      <c r="CI15" s="619"/>
      <c r="CJ15" s="619"/>
      <c r="CK15" s="619"/>
      <c r="CL15" s="619"/>
      <c r="CM15" s="619"/>
      <c r="CN15" s="619"/>
      <c r="CO15" s="619"/>
      <c r="CP15" s="619"/>
      <c r="CQ15" s="620"/>
      <c r="CR15" s="621">
        <v>1315483</v>
      </c>
      <c r="CS15" s="622"/>
      <c r="CT15" s="622"/>
      <c r="CU15" s="622"/>
      <c r="CV15" s="622"/>
      <c r="CW15" s="622"/>
      <c r="CX15" s="622"/>
      <c r="CY15" s="623"/>
      <c r="CZ15" s="659">
        <v>10.6</v>
      </c>
      <c r="DA15" s="659"/>
      <c r="DB15" s="659"/>
      <c r="DC15" s="659"/>
      <c r="DD15" s="627">
        <v>35736</v>
      </c>
      <c r="DE15" s="622"/>
      <c r="DF15" s="622"/>
      <c r="DG15" s="622"/>
      <c r="DH15" s="622"/>
      <c r="DI15" s="622"/>
      <c r="DJ15" s="622"/>
      <c r="DK15" s="622"/>
      <c r="DL15" s="622"/>
      <c r="DM15" s="622"/>
      <c r="DN15" s="622"/>
      <c r="DO15" s="622"/>
      <c r="DP15" s="623"/>
      <c r="DQ15" s="627">
        <v>1169850</v>
      </c>
      <c r="DR15" s="622"/>
      <c r="DS15" s="622"/>
      <c r="DT15" s="622"/>
      <c r="DU15" s="622"/>
      <c r="DV15" s="622"/>
      <c r="DW15" s="622"/>
      <c r="DX15" s="622"/>
      <c r="DY15" s="622"/>
      <c r="DZ15" s="622"/>
      <c r="EA15" s="622"/>
      <c r="EB15" s="622"/>
      <c r="EC15" s="658"/>
    </row>
    <row r="16" spans="2:143" ht="11.25" customHeight="1" x14ac:dyDescent="0.2">
      <c r="B16" s="618" t="s">
        <v>250</v>
      </c>
      <c r="C16" s="619"/>
      <c r="D16" s="619"/>
      <c r="E16" s="619"/>
      <c r="F16" s="619"/>
      <c r="G16" s="619"/>
      <c r="H16" s="619"/>
      <c r="I16" s="619"/>
      <c r="J16" s="619"/>
      <c r="K16" s="619"/>
      <c r="L16" s="619"/>
      <c r="M16" s="619"/>
      <c r="N16" s="619"/>
      <c r="O16" s="619"/>
      <c r="P16" s="619"/>
      <c r="Q16" s="620"/>
      <c r="R16" s="621">
        <v>51996</v>
      </c>
      <c r="S16" s="622"/>
      <c r="T16" s="622"/>
      <c r="U16" s="622"/>
      <c r="V16" s="622"/>
      <c r="W16" s="622"/>
      <c r="X16" s="622"/>
      <c r="Y16" s="623"/>
      <c r="Z16" s="659">
        <v>0.4</v>
      </c>
      <c r="AA16" s="659"/>
      <c r="AB16" s="659"/>
      <c r="AC16" s="659"/>
      <c r="AD16" s="660">
        <v>51996</v>
      </c>
      <c r="AE16" s="660"/>
      <c r="AF16" s="660"/>
      <c r="AG16" s="660"/>
      <c r="AH16" s="660"/>
      <c r="AI16" s="660"/>
      <c r="AJ16" s="660"/>
      <c r="AK16" s="660"/>
      <c r="AL16" s="624">
        <v>0.7</v>
      </c>
      <c r="AM16" s="625"/>
      <c r="AN16" s="625"/>
      <c r="AO16" s="661"/>
      <c r="AP16" s="618" t="s">
        <v>251</v>
      </c>
      <c r="AQ16" s="619"/>
      <c r="AR16" s="619"/>
      <c r="AS16" s="619"/>
      <c r="AT16" s="619"/>
      <c r="AU16" s="619"/>
      <c r="AV16" s="619"/>
      <c r="AW16" s="619"/>
      <c r="AX16" s="619"/>
      <c r="AY16" s="619"/>
      <c r="AZ16" s="619"/>
      <c r="BA16" s="619"/>
      <c r="BB16" s="619"/>
      <c r="BC16" s="619"/>
      <c r="BD16" s="619"/>
      <c r="BE16" s="619"/>
      <c r="BF16" s="620"/>
      <c r="BG16" s="621" t="s">
        <v>122</v>
      </c>
      <c r="BH16" s="622"/>
      <c r="BI16" s="622"/>
      <c r="BJ16" s="622"/>
      <c r="BK16" s="622"/>
      <c r="BL16" s="622"/>
      <c r="BM16" s="622"/>
      <c r="BN16" s="623"/>
      <c r="BO16" s="659" t="s">
        <v>122</v>
      </c>
      <c r="BP16" s="659"/>
      <c r="BQ16" s="659"/>
      <c r="BR16" s="659"/>
      <c r="BS16" s="660" t="s">
        <v>122</v>
      </c>
      <c r="BT16" s="660"/>
      <c r="BU16" s="660"/>
      <c r="BV16" s="660"/>
      <c r="BW16" s="660"/>
      <c r="BX16" s="660"/>
      <c r="BY16" s="660"/>
      <c r="BZ16" s="660"/>
      <c r="CA16" s="660"/>
      <c r="CB16" s="695"/>
      <c r="CD16" s="618" t="s">
        <v>252</v>
      </c>
      <c r="CE16" s="619"/>
      <c r="CF16" s="619"/>
      <c r="CG16" s="619"/>
      <c r="CH16" s="619"/>
      <c r="CI16" s="619"/>
      <c r="CJ16" s="619"/>
      <c r="CK16" s="619"/>
      <c r="CL16" s="619"/>
      <c r="CM16" s="619"/>
      <c r="CN16" s="619"/>
      <c r="CO16" s="619"/>
      <c r="CP16" s="619"/>
      <c r="CQ16" s="620"/>
      <c r="CR16" s="621">
        <v>100513</v>
      </c>
      <c r="CS16" s="622"/>
      <c r="CT16" s="622"/>
      <c r="CU16" s="622"/>
      <c r="CV16" s="622"/>
      <c r="CW16" s="622"/>
      <c r="CX16" s="622"/>
      <c r="CY16" s="623"/>
      <c r="CZ16" s="659">
        <v>0.8</v>
      </c>
      <c r="DA16" s="659"/>
      <c r="DB16" s="659"/>
      <c r="DC16" s="659"/>
      <c r="DD16" s="627" t="s">
        <v>122</v>
      </c>
      <c r="DE16" s="622"/>
      <c r="DF16" s="622"/>
      <c r="DG16" s="622"/>
      <c r="DH16" s="622"/>
      <c r="DI16" s="622"/>
      <c r="DJ16" s="622"/>
      <c r="DK16" s="622"/>
      <c r="DL16" s="622"/>
      <c r="DM16" s="622"/>
      <c r="DN16" s="622"/>
      <c r="DO16" s="622"/>
      <c r="DP16" s="623"/>
      <c r="DQ16" s="627">
        <v>71513</v>
      </c>
      <c r="DR16" s="622"/>
      <c r="DS16" s="622"/>
      <c r="DT16" s="622"/>
      <c r="DU16" s="622"/>
      <c r="DV16" s="622"/>
      <c r="DW16" s="622"/>
      <c r="DX16" s="622"/>
      <c r="DY16" s="622"/>
      <c r="DZ16" s="622"/>
      <c r="EA16" s="622"/>
      <c r="EB16" s="622"/>
      <c r="EC16" s="658"/>
    </row>
    <row r="17" spans="2:133" ht="11.25" customHeight="1" x14ac:dyDescent="0.2">
      <c r="B17" s="618" t="s">
        <v>253</v>
      </c>
      <c r="C17" s="619"/>
      <c r="D17" s="619"/>
      <c r="E17" s="619"/>
      <c r="F17" s="619"/>
      <c r="G17" s="619"/>
      <c r="H17" s="619"/>
      <c r="I17" s="619"/>
      <c r="J17" s="619"/>
      <c r="K17" s="619"/>
      <c r="L17" s="619"/>
      <c r="M17" s="619"/>
      <c r="N17" s="619"/>
      <c r="O17" s="619"/>
      <c r="P17" s="619"/>
      <c r="Q17" s="620"/>
      <c r="R17" s="621">
        <v>176474</v>
      </c>
      <c r="S17" s="622"/>
      <c r="T17" s="622"/>
      <c r="U17" s="622"/>
      <c r="V17" s="622"/>
      <c r="W17" s="622"/>
      <c r="X17" s="622"/>
      <c r="Y17" s="623"/>
      <c r="Z17" s="659">
        <v>1.3</v>
      </c>
      <c r="AA17" s="659"/>
      <c r="AB17" s="659"/>
      <c r="AC17" s="659"/>
      <c r="AD17" s="660">
        <v>176474</v>
      </c>
      <c r="AE17" s="660"/>
      <c r="AF17" s="660"/>
      <c r="AG17" s="660"/>
      <c r="AH17" s="660"/>
      <c r="AI17" s="660"/>
      <c r="AJ17" s="660"/>
      <c r="AK17" s="660"/>
      <c r="AL17" s="624">
        <v>2.2999999999999998</v>
      </c>
      <c r="AM17" s="625"/>
      <c r="AN17" s="625"/>
      <c r="AO17" s="661"/>
      <c r="AP17" s="618" t="s">
        <v>254</v>
      </c>
      <c r="AQ17" s="619"/>
      <c r="AR17" s="619"/>
      <c r="AS17" s="619"/>
      <c r="AT17" s="619"/>
      <c r="AU17" s="619"/>
      <c r="AV17" s="619"/>
      <c r="AW17" s="619"/>
      <c r="AX17" s="619"/>
      <c r="AY17" s="619"/>
      <c r="AZ17" s="619"/>
      <c r="BA17" s="619"/>
      <c r="BB17" s="619"/>
      <c r="BC17" s="619"/>
      <c r="BD17" s="619"/>
      <c r="BE17" s="619"/>
      <c r="BF17" s="620"/>
      <c r="BG17" s="621" t="s">
        <v>122</v>
      </c>
      <c r="BH17" s="622"/>
      <c r="BI17" s="622"/>
      <c r="BJ17" s="622"/>
      <c r="BK17" s="622"/>
      <c r="BL17" s="622"/>
      <c r="BM17" s="622"/>
      <c r="BN17" s="623"/>
      <c r="BO17" s="659" t="s">
        <v>122</v>
      </c>
      <c r="BP17" s="659"/>
      <c r="BQ17" s="659"/>
      <c r="BR17" s="659"/>
      <c r="BS17" s="660" t="s">
        <v>122</v>
      </c>
      <c r="BT17" s="660"/>
      <c r="BU17" s="660"/>
      <c r="BV17" s="660"/>
      <c r="BW17" s="660"/>
      <c r="BX17" s="660"/>
      <c r="BY17" s="660"/>
      <c r="BZ17" s="660"/>
      <c r="CA17" s="660"/>
      <c r="CB17" s="695"/>
      <c r="CD17" s="618" t="s">
        <v>255</v>
      </c>
      <c r="CE17" s="619"/>
      <c r="CF17" s="619"/>
      <c r="CG17" s="619"/>
      <c r="CH17" s="619"/>
      <c r="CI17" s="619"/>
      <c r="CJ17" s="619"/>
      <c r="CK17" s="619"/>
      <c r="CL17" s="619"/>
      <c r="CM17" s="619"/>
      <c r="CN17" s="619"/>
      <c r="CO17" s="619"/>
      <c r="CP17" s="619"/>
      <c r="CQ17" s="620"/>
      <c r="CR17" s="621">
        <v>698840</v>
      </c>
      <c r="CS17" s="622"/>
      <c r="CT17" s="622"/>
      <c r="CU17" s="622"/>
      <c r="CV17" s="622"/>
      <c r="CW17" s="622"/>
      <c r="CX17" s="622"/>
      <c r="CY17" s="623"/>
      <c r="CZ17" s="659">
        <v>5.6</v>
      </c>
      <c r="DA17" s="659"/>
      <c r="DB17" s="659"/>
      <c r="DC17" s="659"/>
      <c r="DD17" s="627" t="s">
        <v>122</v>
      </c>
      <c r="DE17" s="622"/>
      <c r="DF17" s="622"/>
      <c r="DG17" s="622"/>
      <c r="DH17" s="622"/>
      <c r="DI17" s="622"/>
      <c r="DJ17" s="622"/>
      <c r="DK17" s="622"/>
      <c r="DL17" s="622"/>
      <c r="DM17" s="622"/>
      <c r="DN17" s="622"/>
      <c r="DO17" s="622"/>
      <c r="DP17" s="623"/>
      <c r="DQ17" s="627">
        <v>665367</v>
      </c>
      <c r="DR17" s="622"/>
      <c r="DS17" s="622"/>
      <c r="DT17" s="622"/>
      <c r="DU17" s="622"/>
      <c r="DV17" s="622"/>
      <c r="DW17" s="622"/>
      <c r="DX17" s="622"/>
      <c r="DY17" s="622"/>
      <c r="DZ17" s="622"/>
      <c r="EA17" s="622"/>
      <c r="EB17" s="622"/>
      <c r="EC17" s="658"/>
    </row>
    <row r="18" spans="2:133" ht="11.25" customHeight="1" x14ac:dyDescent="0.2">
      <c r="B18" s="618" t="s">
        <v>256</v>
      </c>
      <c r="C18" s="619"/>
      <c r="D18" s="619"/>
      <c r="E18" s="619"/>
      <c r="F18" s="619"/>
      <c r="G18" s="619"/>
      <c r="H18" s="619"/>
      <c r="I18" s="619"/>
      <c r="J18" s="619"/>
      <c r="K18" s="619"/>
      <c r="L18" s="619"/>
      <c r="M18" s="619"/>
      <c r="N18" s="619"/>
      <c r="O18" s="619"/>
      <c r="P18" s="619"/>
      <c r="Q18" s="620"/>
      <c r="R18" s="621">
        <v>30106</v>
      </c>
      <c r="S18" s="622"/>
      <c r="T18" s="622"/>
      <c r="U18" s="622"/>
      <c r="V18" s="622"/>
      <c r="W18" s="622"/>
      <c r="X18" s="622"/>
      <c r="Y18" s="623"/>
      <c r="Z18" s="659">
        <v>0.2</v>
      </c>
      <c r="AA18" s="659"/>
      <c r="AB18" s="659"/>
      <c r="AC18" s="659"/>
      <c r="AD18" s="660">
        <v>30106</v>
      </c>
      <c r="AE18" s="660"/>
      <c r="AF18" s="660"/>
      <c r="AG18" s="660"/>
      <c r="AH18" s="660"/>
      <c r="AI18" s="660"/>
      <c r="AJ18" s="660"/>
      <c r="AK18" s="660"/>
      <c r="AL18" s="624">
        <v>0.4</v>
      </c>
      <c r="AM18" s="625"/>
      <c r="AN18" s="625"/>
      <c r="AO18" s="661"/>
      <c r="AP18" s="618" t="s">
        <v>257</v>
      </c>
      <c r="AQ18" s="619"/>
      <c r="AR18" s="619"/>
      <c r="AS18" s="619"/>
      <c r="AT18" s="619"/>
      <c r="AU18" s="619"/>
      <c r="AV18" s="619"/>
      <c r="AW18" s="619"/>
      <c r="AX18" s="619"/>
      <c r="AY18" s="619"/>
      <c r="AZ18" s="619"/>
      <c r="BA18" s="619"/>
      <c r="BB18" s="619"/>
      <c r="BC18" s="619"/>
      <c r="BD18" s="619"/>
      <c r="BE18" s="619"/>
      <c r="BF18" s="620"/>
      <c r="BG18" s="621" t="s">
        <v>122</v>
      </c>
      <c r="BH18" s="622"/>
      <c r="BI18" s="622"/>
      <c r="BJ18" s="622"/>
      <c r="BK18" s="622"/>
      <c r="BL18" s="622"/>
      <c r="BM18" s="622"/>
      <c r="BN18" s="623"/>
      <c r="BO18" s="659" t="s">
        <v>122</v>
      </c>
      <c r="BP18" s="659"/>
      <c r="BQ18" s="659"/>
      <c r="BR18" s="659"/>
      <c r="BS18" s="660" t="s">
        <v>122</v>
      </c>
      <c r="BT18" s="660"/>
      <c r="BU18" s="660"/>
      <c r="BV18" s="660"/>
      <c r="BW18" s="660"/>
      <c r="BX18" s="660"/>
      <c r="BY18" s="660"/>
      <c r="BZ18" s="660"/>
      <c r="CA18" s="660"/>
      <c r="CB18" s="695"/>
      <c r="CD18" s="618" t="s">
        <v>258</v>
      </c>
      <c r="CE18" s="619"/>
      <c r="CF18" s="619"/>
      <c r="CG18" s="619"/>
      <c r="CH18" s="619"/>
      <c r="CI18" s="619"/>
      <c r="CJ18" s="619"/>
      <c r="CK18" s="619"/>
      <c r="CL18" s="619"/>
      <c r="CM18" s="619"/>
      <c r="CN18" s="619"/>
      <c r="CO18" s="619"/>
      <c r="CP18" s="619"/>
      <c r="CQ18" s="620"/>
      <c r="CR18" s="621" t="s">
        <v>122</v>
      </c>
      <c r="CS18" s="622"/>
      <c r="CT18" s="622"/>
      <c r="CU18" s="622"/>
      <c r="CV18" s="622"/>
      <c r="CW18" s="622"/>
      <c r="CX18" s="622"/>
      <c r="CY18" s="623"/>
      <c r="CZ18" s="659" t="s">
        <v>122</v>
      </c>
      <c r="DA18" s="659"/>
      <c r="DB18" s="659"/>
      <c r="DC18" s="659"/>
      <c r="DD18" s="627" t="s">
        <v>122</v>
      </c>
      <c r="DE18" s="622"/>
      <c r="DF18" s="622"/>
      <c r="DG18" s="622"/>
      <c r="DH18" s="622"/>
      <c r="DI18" s="622"/>
      <c r="DJ18" s="622"/>
      <c r="DK18" s="622"/>
      <c r="DL18" s="622"/>
      <c r="DM18" s="622"/>
      <c r="DN18" s="622"/>
      <c r="DO18" s="622"/>
      <c r="DP18" s="623"/>
      <c r="DQ18" s="627" t="s">
        <v>122</v>
      </c>
      <c r="DR18" s="622"/>
      <c r="DS18" s="622"/>
      <c r="DT18" s="622"/>
      <c r="DU18" s="622"/>
      <c r="DV18" s="622"/>
      <c r="DW18" s="622"/>
      <c r="DX18" s="622"/>
      <c r="DY18" s="622"/>
      <c r="DZ18" s="622"/>
      <c r="EA18" s="622"/>
      <c r="EB18" s="622"/>
      <c r="EC18" s="658"/>
    </row>
    <row r="19" spans="2:133" ht="11.25" customHeight="1" x14ac:dyDescent="0.2">
      <c r="B19" s="618" t="s">
        <v>259</v>
      </c>
      <c r="C19" s="619"/>
      <c r="D19" s="619"/>
      <c r="E19" s="619"/>
      <c r="F19" s="619"/>
      <c r="G19" s="619"/>
      <c r="H19" s="619"/>
      <c r="I19" s="619"/>
      <c r="J19" s="619"/>
      <c r="K19" s="619"/>
      <c r="L19" s="619"/>
      <c r="M19" s="619"/>
      <c r="N19" s="619"/>
      <c r="O19" s="619"/>
      <c r="P19" s="619"/>
      <c r="Q19" s="620"/>
      <c r="R19" s="621">
        <v>146368</v>
      </c>
      <c r="S19" s="622"/>
      <c r="T19" s="622"/>
      <c r="U19" s="622"/>
      <c r="V19" s="622"/>
      <c r="W19" s="622"/>
      <c r="X19" s="622"/>
      <c r="Y19" s="623"/>
      <c r="Z19" s="659">
        <v>1.1000000000000001</v>
      </c>
      <c r="AA19" s="659"/>
      <c r="AB19" s="659"/>
      <c r="AC19" s="659"/>
      <c r="AD19" s="660">
        <v>146368</v>
      </c>
      <c r="AE19" s="660"/>
      <c r="AF19" s="660"/>
      <c r="AG19" s="660"/>
      <c r="AH19" s="660"/>
      <c r="AI19" s="660"/>
      <c r="AJ19" s="660"/>
      <c r="AK19" s="660"/>
      <c r="AL19" s="624">
        <v>1.9</v>
      </c>
      <c r="AM19" s="625"/>
      <c r="AN19" s="625"/>
      <c r="AO19" s="661"/>
      <c r="AP19" s="618" t="s">
        <v>260</v>
      </c>
      <c r="AQ19" s="619"/>
      <c r="AR19" s="619"/>
      <c r="AS19" s="619"/>
      <c r="AT19" s="619"/>
      <c r="AU19" s="619"/>
      <c r="AV19" s="619"/>
      <c r="AW19" s="619"/>
      <c r="AX19" s="619"/>
      <c r="AY19" s="619"/>
      <c r="AZ19" s="619"/>
      <c r="BA19" s="619"/>
      <c r="BB19" s="619"/>
      <c r="BC19" s="619"/>
      <c r="BD19" s="619"/>
      <c r="BE19" s="619"/>
      <c r="BF19" s="620"/>
      <c r="BG19" s="621">
        <v>18004</v>
      </c>
      <c r="BH19" s="622"/>
      <c r="BI19" s="622"/>
      <c r="BJ19" s="622"/>
      <c r="BK19" s="622"/>
      <c r="BL19" s="622"/>
      <c r="BM19" s="622"/>
      <c r="BN19" s="623"/>
      <c r="BO19" s="659">
        <v>0.4</v>
      </c>
      <c r="BP19" s="659"/>
      <c r="BQ19" s="659"/>
      <c r="BR19" s="659"/>
      <c r="BS19" s="660" t="s">
        <v>122</v>
      </c>
      <c r="BT19" s="660"/>
      <c r="BU19" s="660"/>
      <c r="BV19" s="660"/>
      <c r="BW19" s="660"/>
      <c r="BX19" s="660"/>
      <c r="BY19" s="660"/>
      <c r="BZ19" s="660"/>
      <c r="CA19" s="660"/>
      <c r="CB19" s="695"/>
      <c r="CD19" s="618" t="s">
        <v>261</v>
      </c>
      <c r="CE19" s="619"/>
      <c r="CF19" s="619"/>
      <c r="CG19" s="619"/>
      <c r="CH19" s="619"/>
      <c r="CI19" s="619"/>
      <c r="CJ19" s="619"/>
      <c r="CK19" s="619"/>
      <c r="CL19" s="619"/>
      <c r="CM19" s="619"/>
      <c r="CN19" s="619"/>
      <c r="CO19" s="619"/>
      <c r="CP19" s="619"/>
      <c r="CQ19" s="620"/>
      <c r="CR19" s="621" t="s">
        <v>122</v>
      </c>
      <c r="CS19" s="622"/>
      <c r="CT19" s="622"/>
      <c r="CU19" s="622"/>
      <c r="CV19" s="622"/>
      <c r="CW19" s="622"/>
      <c r="CX19" s="622"/>
      <c r="CY19" s="623"/>
      <c r="CZ19" s="659" t="s">
        <v>122</v>
      </c>
      <c r="DA19" s="659"/>
      <c r="DB19" s="659"/>
      <c r="DC19" s="659"/>
      <c r="DD19" s="627" t="s">
        <v>122</v>
      </c>
      <c r="DE19" s="622"/>
      <c r="DF19" s="622"/>
      <c r="DG19" s="622"/>
      <c r="DH19" s="622"/>
      <c r="DI19" s="622"/>
      <c r="DJ19" s="622"/>
      <c r="DK19" s="622"/>
      <c r="DL19" s="622"/>
      <c r="DM19" s="622"/>
      <c r="DN19" s="622"/>
      <c r="DO19" s="622"/>
      <c r="DP19" s="623"/>
      <c r="DQ19" s="627" t="s">
        <v>122</v>
      </c>
      <c r="DR19" s="622"/>
      <c r="DS19" s="622"/>
      <c r="DT19" s="622"/>
      <c r="DU19" s="622"/>
      <c r="DV19" s="622"/>
      <c r="DW19" s="622"/>
      <c r="DX19" s="622"/>
      <c r="DY19" s="622"/>
      <c r="DZ19" s="622"/>
      <c r="EA19" s="622"/>
      <c r="EB19" s="622"/>
      <c r="EC19" s="658"/>
    </row>
    <row r="20" spans="2:133" ht="11.25" customHeight="1" x14ac:dyDescent="0.2">
      <c r="B20" s="696" t="s">
        <v>262</v>
      </c>
      <c r="C20" s="697"/>
      <c r="D20" s="697"/>
      <c r="E20" s="697"/>
      <c r="F20" s="697"/>
      <c r="G20" s="697"/>
      <c r="H20" s="697"/>
      <c r="I20" s="697"/>
      <c r="J20" s="697"/>
      <c r="K20" s="697"/>
      <c r="L20" s="697"/>
      <c r="M20" s="697"/>
      <c r="N20" s="697"/>
      <c r="O20" s="697"/>
      <c r="P20" s="697"/>
      <c r="Q20" s="698"/>
      <c r="R20" s="621" t="s">
        <v>122</v>
      </c>
      <c r="S20" s="622"/>
      <c r="T20" s="622"/>
      <c r="U20" s="622"/>
      <c r="V20" s="622"/>
      <c r="W20" s="622"/>
      <c r="X20" s="622"/>
      <c r="Y20" s="623"/>
      <c r="Z20" s="659" t="s">
        <v>122</v>
      </c>
      <c r="AA20" s="659"/>
      <c r="AB20" s="659"/>
      <c r="AC20" s="659"/>
      <c r="AD20" s="660" t="s">
        <v>122</v>
      </c>
      <c r="AE20" s="660"/>
      <c r="AF20" s="660"/>
      <c r="AG20" s="660"/>
      <c r="AH20" s="660"/>
      <c r="AI20" s="660"/>
      <c r="AJ20" s="660"/>
      <c r="AK20" s="660"/>
      <c r="AL20" s="624" t="s">
        <v>122</v>
      </c>
      <c r="AM20" s="625"/>
      <c r="AN20" s="625"/>
      <c r="AO20" s="661"/>
      <c r="AP20" s="618" t="s">
        <v>263</v>
      </c>
      <c r="AQ20" s="619"/>
      <c r="AR20" s="619"/>
      <c r="AS20" s="619"/>
      <c r="AT20" s="619"/>
      <c r="AU20" s="619"/>
      <c r="AV20" s="619"/>
      <c r="AW20" s="619"/>
      <c r="AX20" s="619"/>
      <c r="AY20" s="619"/>
      <c r="AZ20" s="619"/>
      <c r="BA20" s="619"/>
      <c r="BB20" s="619"/>
      <c r="BC20" s="619"/>
      <c r="BD20" s="619"/>
      <c r="BE20" s="619"/>
      <c r="BF20" s="620"/>
      <c r="BG20" s="621">
        <v>18004</v>
      </c>
      <c r="BH20" s="622"/>
      <c r="BI20" s="622"/>
      <c r="BJ20" s="622"/>
      <c r="BK20" s="622"/>
      <c r="BL20" s="622"/>
      <c r="BM20" s="622"/>
      <c r="BN20" s="623"/>
      <c r="BO20" s="659">
        <v>0.4</v>
      </c>
      <c r="BP20" s="659"/>
      <c r="BQ20" s="659"/>
      <c r="BR20" s="659"/>
      <c r="BS20" s="660" t="s">
        <v>122</v>
      </c>
      <c r="BT20" s="660"/>
      <c r="BU20" s="660"/>
      <c r="BV20" s="660"/>
      <c r="BW20" s="660"/>
      <c r="BX20" s="660"/>
      <c r="BY20" s="660"/>
      <c r="BZ20" s="660"/>
      <c r="CA20" s="660"/>
      <c r="CB20" s="695"/>
      <c r="CD20" s="618" t="s">
        <v>264</v>
      </c>
      <c r="CE20" s="619"/>
      <c r="CF20" s="619"/>
      <c r="CG20" s="619"/>
      <c r="CH20" s="619"/>
      <c r="CI20" s="619"/>
      <c r="CJ20" s="619"/>
      <c r="CK20" s="619"/>
      <c r="CL20" s="619"/>
      <c r="CM20" s="619"/>
      <c r="CN20" s="619"/>
      <c r="CO20" s="619"/>
      <c r="CP20" s="619"/>
      <c r="CQ20" s="620"/>
      <c r="CR20" s="621">
        <v>12457973</v>
      </c>
      <c r="CS20" s="622"/>
      <c r="CT20" s="622"/>
      <c r="CU20" s="622"/>
      <c r="CV20" s="622"/>
      <c r="CW20" s="622"/>
      <c r="CX20" s="622"/>
      <c r="CY20" s="623"/>
      <c r="CZ20" s="659">
        <v>100</v>
      </c>
      <c r="DA20" s="659"/>
      <c r="DB20" s="659"/>
      <c r="DC20" s="659"/>
      <c r="DD20" s="627">
        <v>1130024</v>
      </c>
      <c r="DE20" s="622"/>
      <c r="DF20" s="622"/>
      <c r="DG20" s="622"/>
      <c r="DH20" s="622"/>
      <c r="DI20" s="622"/>
      <c r="DJ20" s="622"/>
      <c r="DK20" s="622"/>
      <c r="DL20" s="622"/>
      <c r="DM20" s="622"/>
      <c r="DN20" s="622"/>
      <c r="DO20" s="622"/>
      <c r="DP20" s="623"/>
      <c r="DQ20" s="627">
        <v>9367616</v>
      </c>
      <c r="DR20" s="622"/>
      <c r="DS20" s="622"/>
      <c r="DT20" s="622"/>
      <c r="DU20" s="622"/>
      <c r="DV20" s="622"/>
      <c r="DW20" s="622"/>
      <c r="DX20" s="622"/>
      <c r="DY20" s="622"/>
      <c r="DZ20" s="622"/>
      <c r="EA20" s="622"/>
      <c r="EB20" s="622"/>
      <c r="EC20" s="658"/>
    </row>
    <row r="21" spans="2:133" ht="11.25" customHeight="1" x14ac:dyDescent="0.2">
      <c r="B21" s="618" t="s">
        <v>265</v>
      </c>
      <c r="C21" s="619"/>
      <c r="D21" s="619"/>
      <c r="E21" s="619"/>
      <c r="F21" s="619"/>
      <c r="G21" s="619"/>
      <c r="H21" s="619"/>
      <c r="I21" s="619"/>
      <c r="J21" s="619"/>
      <c r="K21" s="619"/>
      <c r="L21" s="619"/>
      <c r="M21" s="619"/>
      <c r="N21" s="619"/>
      <c r="O21" s="619"/>
      <c r="P21" s="619"/>
      <c r="Q21" s="620"/>
      <c r="R21" s="621">
        <v>1897557</v>
      </c>
      <c r="S21" s="622"/>
      <c r="T21" s="622"/>
      <c r="U21" s="622"/>
      <c r="V21" s="622"/>
      <c r="W21" s="622"/>
      <c r="X21" s="622"/>
      <c r="Y21" s="623"/>
      <c r="Z21" s="659">
        <v>14.5</v>
      </c>
      <c r="AA21" s="659"/>
      <c r="AB21" s="659"/>
      <c r="AC21" s="659"/>
      <c r="AD21" s="660">
        <v>1767882</v>
      </c>
      <c r="AE21" s="660"/>
      <c r="AF21" s="660"/>
      <c r="AG21" s="660"/>
      <c r="AH21" s="660"/>
      <c r="AI21" s="660"/>
      <c r="AJ21" s="660"/>
      <c r="AK21" s="660"/>
      <c r="AL21" s="624">
        <v>22.6</v>
      </c>
      <c r="AM21" s="625"/>
      <c r="AN21" s="625"/>
      <c r="AO21" s="661"/>
      <c r="AP21" s="618" t="s">
        <v>266</v>
      </c>
      <c r="AQ21" s="699"/>
      <c r="AR21" s="699"/>
      <c r="AS21" s="699"/>
      <c r="AT21" s="699"/>
      <c r="AU21" s="699"/>
      <c r="AV21" s="699"/>
      <c r="AW21" s="699"/>
      <c r="AX21" s="699"/>
      <c r="AY21" s="699"/>
      <c r="AZ21" s="699"/>
      <c r="BA21" s="699"/>
      <c r="BB21" s="699"/>
      <c r="BC21" s="699"/>
      <c r="BD21" s="699"/>
      <c r="BE21" s="699"/>
      <c r="BF21" s="700"/>
      <c r="BG21" s="621">
        <v>18004</v>
      </c>
      <c r="BH21" s="622"/>
      <c r="BI21" s="622"/>
      <c r="BJ21" s="622"/>
      <c r="BK21" s="622"/>
      <c r="BL21" s="622"/>
      <c r="BM21" s="622"/>
      <c r="BN21" s="623"/>
      <c r="BO21" s="659">
        <v>0.4</v>
      </c>
      <c r="BP21" s="659"/>
      <c r="BQ21" s="659"/>
      <c r="BR21" s="659"/>
      <c r="BS21" s="660" t="s">
        <v>122</v>
      </c>
      <c r="BT21" s="660"/>
      <c r="BU21" s="660"/>
      <c r="BV21" s="660"/>
      <c r="BW21" s="660"/>
      <c r="BX21" s="660"/>
      <c r="BY21" s="660"/>
      <c r="BZ21" s="660"/>
      <c r="CA21" s="660"/>
      <c r="CB21" s="695"/>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2">
      <c r="B22" s="618" t="s">
        <v>267</v>
      </c>
      <c r="C22" s="619"/>
      <c r="D22" s="619"/>
      <c r="E22" s="619"/>
      <c r="F22" s="619"/>
      <c r="G22" s="619"/>
      <c r="H22" s="619"/>
      <c r="I22" s="619"/>
      <c r="J22" s="619"/>
      <c r="K22" s="619"/>
      <c r="L22" s="619"/>
      <c r="M22" s="619"/>
      <c r="N22" s="619"/>
      <c r="O22" s="619"/>
      <c r="P22" s="619"/>
      <c r="Q22" s="620"/>
      <c r="R22" s="621">
        <v>1767882</v>
      </c>
      <c r="S22" s="622"/>
      <c r="T22" s="622"/>
      <c r="U22" s="622"/>
      <c r="V22" s="622"/>
      <c r="W22" s="622"/>
      <c r="X22" s="622"/>
      <c r="Y22" s="623"/>
      <c r="Z22" s="659">
        <v>13.5</v>
      </c>
      <c r="AA22" s="659"/>
      <c r="AB22" s="659"/>
      <c r="AC22" s="659"/>
      <c r="AD22" s="660">
        <v>1767882</v>
      </c>
      <c r="AE22" s="660"/>
      <c r="AF22" s="660"/>
      <c r="AG22" s="660"/>
      <c r="AH22" s="660"/>
      <c r="AI22" s="660"/>
      <c r="AJ22" s="660"/>
      <c r="AK22" s="660"/>
      <c r="AL22" s="624">
        <v>22.6</v>
      </c>
      <c r="AM22" s="625"/>
      <c r="AN22" s="625"/>
      <c r="AO22" s="661"/>
      <c r="AP22" s="618" t="s">
        <v>268</v>
      </c>
      <c r="AQ22" s="699"/>
      <c r="AR22" s="699"/>
      <c r="AS22" s="699"/>
      <c r="AT22" s="699"/>
      <c r="AU22" s="699"/>
      <c r="AV22" s="699"/>
      <c r="AW22" s="699"/>
      <c r="AX22" s="699"/>
      <c r="AY22" s="699"/>
      <c r="AZ22" s="699"/>
      <c r="BA22" s="699"/>
      <c r="BB22" s="699"/>
      <c r="BC22" s="699"/>
      <c r="BD22" s="699"/>
      <c r="BE22" s="699"/>
      <c r="BF22" s="700"/>
      <c r="BG22" s="621" t="s">
        <v>122</v>
      </c>
      <c r="BH22" s="622"/>
      <c r="BI22" s="622"/>
      <c r="BJ22" s="622"/>
      <c r="BK22" s="622"/>
      <c r="BL22" s="622"/>
      <c r="BM22" s="622"/>
      <c r="BN22" s="623"/>
      <c r="BO22" s="659" t="s">
        <v>122</v>
      </c>
      <c r="BP22" s="659"/>
      <c r="BQ22" s="659"/>
      <c r="BR22" s="659"/>
      <c r="BS22" s="660" t="s">
        <v>122</v>
      </c>
      <c r="BT22" s="660"/>
      <c r="BU22" s="660"/>
      <c r="BV22" s="660"/>
      <c r="BW22" s="660"/>
      <c r="BX22" s="660"/>
      <c r="BY22" s="660"/>
      <c r="BZ22" s="660"/>
      <c r="CA22" s="660"/>
      <c r="CB22" s="695"/>
      <c r="CD22" s="673" t="s">
        <v>269</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2">
      <c r="B23" s="618" t="s">
        <v>270</v>
      </c>
      <c r="C23" s="619"/>
      <c r="D23" s="619"/>
      <c r="E23" s="619"/>
      <c r="F23" s="619"/>
      <c r="G23" s="619"/>
      <c r="H23" s="619"/>
      <c r="I23" s="619"/>
      <c r="J23" s="619"/>
      <c r="K23" s="619"/>
      <c r="L23" s="619"/>
      <c r="M23" s="619"/>
      <c r="N23" s="619"/>
      <c r="O23" s="619"/>
      <c r="P23" s="619"/>
      <c r="Q23" s="620"/>
      <c r="R23" s="621">
        <v>129675</v>
      </c>
      <c r="S23" s="622"/>
      <c r="T23" s="622"/>
      <c r="U23" s="622"/>
      <c r="V23" s="622"/>
      <c r="W23" s="622"/>
      <c r="X23" s="622"/>
      <c r="Y23" s="623"/>
      <c r="Z23" s="659">
        <v>1</v>
      </c>
      <c r="AA23" s="659"/>
      <c r="AB23" s="659"/>
      <c r="AC23" s="659"/>
      <c r="AD23" s="660" t="s">
        <v>122</v>
      </c>
      <c r="AE23" s="660"/>
      <c r="AF23" s="660"/>
      <c r="AG23" s="660"/>
      <c r="AH23" s="660"/>
      <c r="AI23" s="660"/>
      <c r="AJ23" s="660"/>
      <c r="AK23" s="660"/>
      <c r="AL23" s="624" t="s">
        <v>122</v>
      </c>
      <c r="AM23" s="625"/>
      <c r="AN23" s="625"/>
      <c r="AO23" s="661"/>
      <c r="AP23" s="618" t="s">
        <v>271</v>
      </c>
      <c r="AQ23" s="699"/>
      <c r="AR23" s="699"/>
      <c r="AS23" s="699"/>
      <c r="AT23" s="699"/>
      <c r="AU23" s="699"/>
      <c r="AV23" s="699"/>
      <c r="AW23" s="699"/>
      <c r="AX23" s="699"/>
      <c r="AY23" s="699"/>
      <c r="AZ23" s="699"/>
      <c r="BA23" s="699"/>
      <c r="BB23" s="699"/>
      <c r="BC23" s="699"/>
      <c r="BD23" s="699"/>
      <c r="BE23" s="699"/>
      <c r="BF23" s="700"/>
      <c r="BG23" s="621" t="s">
        <v>122</v>
      </c>
      <c r="BH23" s="622"/>
      <c r="BI23" s="622"/>
      <c r="BJ23" s="622"/>
      <c r="BK23" s="622"/>
      <c r="BL23" s="622"/>
      <c r="BM23" s="622"/>
      <c r="BN23" s="623"/>
      <c r="BO23" s="659" t="s">
        <v>122</v>
      </c>
      <c r="BP23" s="659"/>
      <c r="BQ23" s="659"/>
      <c r="BR23" s="659"/>
      <c r="BS23" s="660" t="s">
        <v>122</v>
      </c>
      <c r="BT23" s="660"/>
      <c r="BU23" s="660"/>
      <c r="BV23" s="660"/>
      <c r="BW23" s="660"/>
      <c r="BX23" s="660"/>
      <c r="BY23" s="660"/>
      <c r="BZ23" s="660"/>
      <c r="CA23" s="660"/>
      <c r="CB23" s="695"/>
      <c r="CD23" s="673" t="s">
        <v>211</v>
      </c>
      <c r="CE23" s="674"/>
      <c r="CF23" s="674"/>
      <c r="CG23" s="674"/>
      <c r="CH23" s="674"/>
      <c r="CI23" s="674"/>
      <c r="CJ23" s="674"/>
      <c r="CK23" s="674"/>
      <c r="CL23" s="674"/>
      <c r="CM23" s="674"/>
      <c r="CN23" s="674"/>
      <c r="CO23" s="674"/>
      <c r="CP23" s="674"/>
      <c r="CQ23" s="675"/>
      <c r="CR23" s="673" t="s">
        <v>272</v>
      </c>
      <c r="CS23" s="674"/>
      <c r="CT23" s="674"/>
      <c r="CU23" s="674"/>
      <c r="CV23" s="674"/>
      <c r="CW23" s="674"/>
      <c r="CX23" s="674"/>
      <c r="CY23" s="675"/>
      <c r="CZ23" s="673" t="s">
        <v>273</v>
      </c>
      <c r="DA23" s="674"/>
      <c r="DB23" s="674"/>
      <c r="DC23" s="675"/>
      <c r="DD23" s="673" t="s">
        <v>274</v>
      </c>
      <c r="DE23" s="674"/>
      <c r="DF23" s="674"/>
      <c r="DG23" s="674"/>
      <c r="DH23" s="674"/>
      <c r="DI23" s="674"/>
      <c r="DJ23" s="674"/>
      <c r="DK23" s="675"/>
      <c r="DL23" s="711" t="s">
        <v>275</v>
      </c>
      <c r="DM23" s="712"/>
      <c r="DN23" s="712"/>
      <c r="DO23" s="712"/>
      <c r="DP23" s="712"/>
      <c r="DQ23" s="712"/>
      <c r="DR23" s="712"/>
      <c r="DS23" s="712"/>
      <c r="DT23" s="712"/>
      <c r="DU23" s="712"/>
      <c r="DV23" s="713"/>
      <c r="DW23" s="673" t="s">
        <v>276</v>
      </c>
      <c r="DX23" s="674"/>
      <c r="DY23" s="674"/>
      <c r="DZ23" s="674"/>
      <c r="EA23" s="674"/>
      <c r="EB23" s="674"/>
      <c r="EC23" s="675"/>
    </row>
    <row r="24" spans="2:133" ht="11.25" customHeight="1" x14ac:dyDescent="0.2">
      <c r="B24" s="618" t="s">
        <v>277</v>
      </c>
      <c r="C24" s="619"/>
      <c r="D24" s="619"/>
      <c r="E24" s="619"/>
      <c r="F24" s="619"/>
      <c r="G24" s="619"/>
      <c r="H24" s="619"/>
      <c r="I24" s="619"/>
      <c r="J24" s="619"/>
      <c r="K24" s="619"/>
      <c r="L24" s="619"/>
      <c r="M24" s="619"/>
      <c r="N24" s="619"/>
      <c r="O24" s="619"/>
      <c r="P24" s="619"/>
      <c r="Q24" s="620"/>
      <c r="R24" s="621" t="s">
        <v>122</v>
      </c>
      <c r="S24" s="622"/>
      <c r="T24" s="622"/>
      <c r="U24" s="622"/>
      <c r="V24" s="622"/>
      <c r="W24" s="622"/>
      <c r="X24" s="622"/>
      <c r="Y24" s="623"/>
      <c r="Z24" s="659" t="s">
        <v>122</v>
      </c>
      <c r="AA24" s="659"/>
      <c r="AB24" s="659"/>
      <c r="AC24" s="659"/>
      <c r="AD24" s="660" t="s">
        <v>122</v>
      </c>
      <c r="AE24" s="660"/>
      <c r="AF24" s="660"/>
      <c r="AG24" s="660"/>
      <c r="AH24" s="660"/>
      <c r="AI24" s="660"/>
      <c r="AJ24" s="660"/>
      <c r="AK24" s="660"/>
      <c r="AL24" s="624" t="s">
        <v>122</v>
      </c>
      <c r="AM24" s="625"/>
      <c r="AN24" s="625"/>
      <c r="AO24" s="661"/>
      <c r="AP24" s="618" t="s">
        <v>278</v>
      </c>
      <c r="AQ24" s="699"/>
      <c r="AR24" s="699"/>
      <c r="AS24" s="699"/>
      <c r="AT24" s="699"/>
      <c r="AU24" s="699"/>
      <c r="AV24" s="699"/>
      <c r="AW24" s="699"/>
      <c r="AX24" s="699"/>
      <c r="AY24" s="699"/>
      <c r="AZ24" s="699"/>
      <c r="BA24" s="699"/>
      <c r="BB24" s="699"/>
      <c r="BC24" s="699"/>
      <c r="BD24" s="699"/>
      <c r="BE24" s="699"/>
      <c r="BF24" s="700"/>
      <c r="BG24" s="621" t="s">
        <v>122</v>
      </c>
      <c r="BH24" s="622"/>
      <c r="BI24" s="622"/>
      <c r="BJ24" s="622"/>
      <c r="BK24" s="622"/>
      <c r="BL24" s="622"/>
      <c r="BM24" s="622"/>
      <c r="BN24" s="623"/>
      <c r="BO24" s="659" t="s">
        <v>122</v>
      </c>
      <c r="BP24" s="659"/>
      <c r="BQ24" s="659"/>
      <c r="BR24" s="659"/>
      <c r="BS24" s="660" t="s">
        <v>122</v>
      </c>
      <c r="BT24" s="660"/>
      <c r="BU24" s="660"/>
      <c r="BV24" s="660"/>
      <c r="BW24" s="660"/>
      <c r="BX24" s="660"/>
      <c r="BY24" s="660"/>
      <c r="BZ24" s="660"/>
      <c r="CA24" s="660"/>
      <c r="CB24" s="695"/>
      <c r="CD24" s="679" t="s">
        <v>279</v>
      </c>
      <c r="CE24" s="680"/>
      <c r="CF24" s="680"/>
      <c r="CG24" s="680"/>
      <c r="CH24" s="680"/>
      <c r="CI24" s="680"/>
      <c r="CJ24" s="680"/>
      <c r="CK24" s="680"/>
      <c r="CL24" s="680"/>
      <c r="CM24" s="680"/>
      <c r="CN24" s="680"/>
      <c r="CO24" s="680"/>
      <c r="CP24" s="680"/>
      <c r="CQ24" s="681"/>
      <c r="CR24" s="676">
        <v>5885083</v>
      </c>
      <c r="CS24" s="677"/>
      <c r="CT24" s="677"/>
      <c r="CU24" s="677"/>
      <c r="CV24" s="677"/>
      <c r="CW24" s="677"/>
      <c r="CX24" s="677"/>
      <c r="CY24" s="702"/>
      <c r="CZ24" s="703">
        <v>47.2</v>
      </c>
      <c r="DA24" s="685"/>
      <c r="DB24" s="685"/>
      <c r="DC24" s="705"/>
      <c r="DD24" s="701">
        <v>4218018</v>
      </c>
      <c r="DE24" s="677"/>
      <c r="DF24" s="677"/>
      <c r="DG24" s="677"/>
      <c r="DH24" s="677"/>
      <c r="DI24" s="677"/>
      <c r="DJ24" s="677"/>
      <c r="DK24" s="702"/>
      <c r="DL24" s="701">
        <v>3862574</v>
      </c>
      <c r="DM24" s="677"/>
      <c r="DN24" s="677"/>
      <c r="DO24" s="677"/>
      <c r="DP24" s="677"/>
      <c r="DQ24" s="677"/>
      <c r="DR24" s="677"/>
      <c r="DS24" s="677"/>
      <c r="DT24" s="677"/>
      <c r="DU24" s="677"/>
      <c r="DV24" s="702"/>
      <c r="DW24" s="703">
        <v>49.1</v>
      </c>
      <c r="DX24" s="685"/>
      <c r="DY24" s="685"/>
      <c r="DZ24" s="685"/>
      <c r="EA24" s="685"/>
      <c r="EB24" s="685"/>
      <c r="EC24" s="704"/>
    </row>
    <row r="25" spans="2:133" ht="11.25" customHeight="1" x14ac:dyDescent="0.2">
      <c r="B25" s="618" t="s">
        <v>280</v>
      </c>
      <c r="C25" s="619"/>
      <c r="D25" s="619"/>
      <c r="E25" s="619"/>
      <c r="F25" s="619"/>
      <c r="G25" s="619"/>
      <c r="H25" s="619"/>
      <c r="I25" s="619"/>
      <c r="J25" s="619"/>
      <c r="K25" s="619"/>
      <c r="L25" s="619"/>
      <c r="M25" s="619"/>
      <c r="N25" s="619"/>
      <c r="O25" s="619"/>
      <c r="P25" s="619"/>
      <c r="Q25" s="620"/>
      <c r="R25" s="621">
        <v>7910772</v>
      </c>
      <c r="S25" s="622"/>
      <c r="T25" s="622"/>
      <c r="U25" s="622"/>
      <c r="V25" s="622"/>
      <c r="W25" s="622"/>
      <c r="X25" s="622"/>
      <c r="Y25" s="623"/>
      <c r="Z25" s="659">
        <v>60.4</v>
      </c>
      <c r="AA25" s="659"/>
      <c r="AB25" s="659"/>
      <c r="AC25" s="659"/>
      <c r="AD25" s="660">
        <v>7781097</v>
      </c>
      <c r="AE25" s="660"/>
      <c r="AF25" s="660"/>
      <c r="AG25" s="660"/>
      <c r="AH25" s="660"/>
      <c r="AI25" s="660"/>
      <c r="AJ25" s="660"/>
      <c r="AK25" s="660"/>
      <c r="AL25" s="624">
        <v>99.4</v>
      </c>
      <c r="AM25" s="625"/>
      <c r="AN25" s="625"/>
      <c r="AO25" s="661"/>
      <c r="AP25" s="618" t="s">
        <v>281</v>
      </c>
      <c r="AQ25" s="699"/>
      <c r="AR25" s="699"/>
      <c r="AS25" s="699"/>
      <c r="AT25" s="699"/>
      <c r="AU25" s="699"/>
      <c r="AV25" s="699"/>
      <c r="AW25" s="699"/>
      <c r="AX25" s="699"/>
      <c r="AY25" s="699"/>
      <c r="AZ25" s="699"/>
      <c r="BA25" s="699"/>
      <c r="BB25" s="699"/>
      <c r="BC25" s="699"/>
      <c r="BD25" s="699"/>
      <c r="BE25" s="699"/>
      <c r="BF25" s="700"/>
      <c r="BG25" s="621" t="s">
        <v>122</v>
      </c>
      <c r="BH25" s="622"/>
      <c r="BI25" s="622"/>
      <c r="BJ25" s="622"/>
      <c r="BK25" s="622"/>
      <c r="BL25" s="622"/>
      <c r="BM25" s="622"/>
      <c r="BN25" s="623"/>
      <c r="BO25" s="659" t="s">
        <v>122</v>
      </c>
      <c r="BP25" s="659"/>
      <c r="BQ25" s="659"/>
      <c r="BR25" s="659"/>
      <c r="BS25" s="660" t="s">
        <v>122</v>
      </c>
      <c r="BT25" s="660"/>
      <c r="BU25" s="660"/>
      <c r="BV25" s="660"/>
      <c r="BW25" s="660"/>
      <c r="BX25" s="660"/>
      <c r="BY25" s="660"/>
      <c r="BZ25" s="660"/>
      <c r="CA25" s="660"/>
      <c r="CB25" s="695"/>
      <c r="CD25" s="618" t="s">
        <v>282</v>
      </c>
      <c r="CE25" s="619"/>
      <c r="CF25" s="619"/>
      <c r="CG25" s="619"/>
      <c r="CH25" s="619"/>
      <c r="CI25" s="619"/>
      <c r="CJ25" s="619"/>
      <c r="CK25" s="619"/>
      <c r="CL25" s="619"/>
      <c r="CM25" s="619"/>
      <c r="CN25" s="619"/>
      <c r="CO25" s="619"/>
      <c r="CP25" s="619"/>
      <c r="CQ25" s="620"/>
      <c r="CR25" s="621">
        <v>2773526</v>
      </c>
      <c r="CS25" s="634"/>
      <c r="CT25" s="634"/>
      <c r="CU25" s="634"/>
      <c r="CV25" s="634"/>
      <c r="CW25" s="634"/>
      <c r="CX25" s="634"/>
      <c r="CY25" s="635"/>
      <c r="CZ25" s="624">
        <v>22.3</v>
      </c>
      <c r="DA25" s="636"/>
      <c r="DB25" s="636"/>
      <c r="DC25" s="637"/>
      <c r="DD25" s="627">
        <v>2611236</v>
      </c>
      <c r="DE25" s="634"/>
      <c r="DF25" s="634"/>
      <c r="DG25" s="634"/>
      <c r="DH25" s="634"/>
      <c r="DI25" s="634"/>
      <c r="DJ25" s="634"/>
      <c r="DK25" s="635"/>
      <c r="DL25" s="627">
        <v>2575828</v>
      </c>
      <c r="DM25" s="634"/>
      <c r="DN25" s="634"/>
      <c r="DO25" s="634"/>
      <c r="DP25" s="634"/>
      <c r="DQ25" s="634"/>
      <c r="DR25" s="634"/>
      <c r="DS25" s="634"/>
      <c r="DT25" s="634"/>
      <c r="DU25" s="634"/>
      <c r="DV25" s="635"/>
      <c r="DW25" s="624">
        <v>32.700000000000003</v>
      </c>
      <c r="DX25" s="636"/>
      <c r="DY25" s="636"/>
      <c r="DZ25" s="636"/>
      <c r="EA25" s="636"/>
      <c r="EB25" s="636"/>
      <c r="EC25" s="648"/>
    </row>
    <row r="26" spans="2:133" ht="11.25" customHeight="1" x14ac:dyDescent="0.2">
      <c r="B26" s="618" t="s">
        <v>283</v>
      </c>
      <c r="C26" s="619"/>
      <c r="D26" s="619"/>
      <c r="E26" s="619"/>
      <c r="F26" s="619"/>
      <c r="G26" s="619"/>
      <c r="H26" s="619"/>
      <c r="I26" s="619"/>
      <c r="J26" s="619"/>
      <c r="K26" s="619"/>
      <c r="L26" s="619"/>
      <c r="M26" s="619"/>
      <c r="N26" s="619"/>
      <c r="O26" s="619"/>
      <c r="P26" s="619"/>
      <c r="Q26" s="620"/>
      <c r="R26" s="621">
        <v>2933</v>
      </c>
      <c r="S26" s="622"/>
      <c r="T26" s="622"/>
      <c r="U26" s="622"/>
      <c r="V26" s="622"/>
      <c r="W26" s="622"/>
      <c r="X26" s="622"/>
      <c r="Y26" s="623"/>
      <c r="Z26" s="659">
        <v>0</v>
      </c>
      <c r="AA26" s="659"/>
      <c r="AB26" s="659"/>
      <c r="AC26" s="659"/>
      <c r="AD26" s="660">
        <v>2933</v>
      </c>
      <c r="AE26" s="660"/>
      <c r="AF26" s="660"/>
      <c r="AG26" s="660"/>
      <c r="AH26" s="660"/>
      <c r="AI26" s="660"/>
      <c r="AJ26" s="660"/>
      <c r="AK26" s="660"/>
      <c r="AL26" s="624">
        <v>0</v>
      </c>
      <c r="AM26" s="625"/>
      <c r="AN26" s="625"/>
      <c r="AO26" s="661"/>
      <c r="AP26" s="618" t="s">
        <v>284</v>
      </c>
      <c r="AQ26" s="699"/>
      <c r="AR26" s="699"/>
      <c r="AS26" s="699"/>
      <c r="AT26" s="699"/>
      <c r="AU26" s="699"/>
      <c r="AV26" s="699"/>
      <c r="AW26" s="699"/>
      <c r="AX26" s="699"/>
      <c r="AY26" s="699"/>
      <c r="AZ26" s="699"/>
      <c r="BA26" s="699"/>
      <c r="BB26" s="699"/>
      <c r="BC26" s="699"/>
      <c r="BD26" s="699"/>
      <c r="BE26" s="699"/>
      <c r="BF26" s="700"/>
      <c r="BG26" s="621" t="s">
        <v>122</v>
      </c>
      <c r="BH26" s="622"/>
      <c r="BI26" s="622"/>
      <c r="BJ26" s="622"/>
      <c r="BK26" s="622"/>
      <c r="BL26" s="622"/>
      <c r="BM26" s="622"/>
      <c r="BN26" s="623"/>
      <c r="BO26" s="659" t="s">
        <v>122</v>
      </c>
      <c r="BP26" s="659"/>
      <c r="BQ26" s="659"/>
      <c r="BR26" s="659"/>
      <c r="BS26" s="660" t="s">
        <v>122</v>
      </c>
      <c r="BT26" s="660"/>
      <c r="BU26" s="660"/>
      <c r="BV26" s="660"/>
      <c r="BW26" s="660"/>
      <c r="BX26" s="660"/>
      <c r="BY26" s="660"/>
      <c r="BZ26" s="660"/>
      <c r="CA26" s="660"/>
      <c r="CB26" s="695"/>
      <c r="CD26" s="618" t="s">
        <v>285</v>
      </c>
      <c r="CE26" s="619"/>
      <c r="CF26" s="619"/>
      <c r="CG26" s="619"/>
      <c r="CH26" s="619"/>
      <c r="CI26" s="619"/>
      <c r="CJ26" s="619"/>
      <c r="CK26" s="619"/>
      <c r="CL26" s="619"/>
      <c r="CM26" s="619"/>
      <c r="CN26" s="619"/>
      <c r="CO26" s="619"/>
      <c r="CP26" s="619"/>
      <c r="CQ26" s="620"/>
      <c r="CR26" s="621">
        <v>1770433</v>
      </c>
      <c r="CS26" s="622"/>
      <c r="CT26" s="622"/>
      <c r="CU26" s="622"/>
      <c r="CV26" s="622"/>
      <c r="CW26" s="622"/>
      <c r="CX26" s="622"/>
      <c r="CY26" s="623"/>
      <c r="CZ26" s="624">
        <v>14.2</v>
      </c>
      <c r="DA26" s="636"/>
      <c r="DB26" s="636"/>
      <c r="DC26" s="637"/>
      <c r="DD26" s="627">
        <v>1657716</v>
      </c>
      <c r="DE26" s="622"/>
      <c r="DF26" s="622"/>
      <c r="DG26" s="622"/>
      <c r="DH26" s="622"/>
      <c r="DI26" s="622"/>
      <c r="DJ26" s="622"/>
      <c r="DK26" s="623"/>
      <c r="DL26" s="627" t="s">
        <v>122</v>
      </c>
      <c r="DM26" s="622"/>
      <c r="DN26" s="622"/>
      <c r="DO26" s="622"/>
      <c r="DP26" s="622"/>
      <c r="DQ26" s="622"/>
      <c r="DR26" s="622"/>
      <c r="DS26" s="622"/>
      <c r="DT26" s="622"/>
      <c r="DU26" s="622"/>
      <c r="DV26" s="623"/>
      <c r="DW26" s="624" t="s">
        <v>122</v>
      </c>
      <c r="DX26" s="636"/>
      <c r="DY26" s="636"/>
      <c r="DZ26" s="636"/>
      <c r="EA26" s="636"/>
      <c r="EB26" s="636"/>
      <c r="EC26" s="648"/>
    </row>
    <row r="27" spans="2:133" ht="11.25" customHeight="1" x14ac:dyDescent="0.2">
      <c r="B27" s="618" t="s">
        <v>286</v>
      </c>
      <c r="C27" s="619"/>
      <c r="D27" s="619"/>
      <c r="E27" s="619"/>
      <c r="F27" s="619"/>
      <c r="G27" s="619"/>
      <c r="H27" s="619"/>
      <c r="I27" s="619"/>
      <c r="J27" s="619"/>
      <c r="K27" s="619"/>
      <c r="L27" s="619"/>
      <c r="M27" s="619"/>
      <c r="N27" s="619"/>
      <c r="O27" s="619"/>
      <c r="P27" s="619"/>
      <c r="Q27" s="620"/>
      <c r="R27" s="621">
        <v>207580</v>
      </c>
      <c r="S27" s="622"/>
      <c r="T27" s="622"/>
      <c r="U27" s="622"/>
      <c r="V27" s="622"/>
      <c r="W27" s="622"/>
      <c r="X27" s="622"/>
      <c r="Y27" s="623"/>
      <c r="Z27" s="659">
        <v>1.6</v>
      </c>
      <c r="AA27" s="659"/>
      <c r="AB27" s="659"/>
      <c r="AC27" s="659"/>
      <c r="AD27" s="660" t="s">
        <v>122</v>
      </c>
      <c r="AE27" s="660"/>
      <c r="AF27" s="660"/>
      <c r="AG27" s="660"/>
      <c r="AH27" s="660"/>
      <c r="AI27" s="660"/>
      <c r="AJ27" s="660"/>
      <c r="AK27" s="660"/>
      <c r="AL27" s="624" t="s">
        <v>122</v>
      </c>
      <c r="AM27" s="625"/>
      <c r="AN27" s="625"/>
      <c r="AO27" s="661"/>
      <c r="AP27" s="618" t="s">
        <v>287</v>
      </c>
      <c r="AQ27" s="619"/>
      <c r="AR27" s="619"/>
      <c r="AS27" s="619"/>
      <c r="AT27" s="619"/>
      <c r="AU27" s="619"/>
      <c r="AV27" s="619"/>
      <c r="AW27" s="619"/>
      <c r="AX27" s="619"/>
      <c r="AY27" s="619"/>
      <c r="AZ27" s="619"/>
      <c r="BA27" s="619"/>
      <c r="BB27" s="619"/>
      <c r="BC27" s="619"/>
      <c r="BD27" s="619"/>
      <c r="BE27" s="619"/>
      <c r="BF27" s="620"/>
      <c r="BG27" s="621">
        <v>4815786</v>
      </c>
      <c r="BH27" s="622"/>
      <c r="BI27" s="622"/>
      <c r="BJ27" s="622"/>
      <c r="BK27" s="622"/>
      <c r="BL27" s="622"/>
      <c r="BM27" s="622"/>
      <c r="BN27" s="623"/>
      <c r="BO27" s="659">
        <v>100</v>
      </c>
      <c r="BP27" s="659"/>
      <c r="BQ27" s="659"/>
      <c r="BR27" s="659"/>
      <c r="BS27" s="660">
        <v>6804</v>
      </c>
      <c r="BT27" s="660"/>
      <c r="BU27" s="660"/>
      <c r="BV27" s="660"/>
      <c r="BW27" s="660"/>
      <c r="BX27" s="660"/>
      <c r="BY27" s="660"/>
      <c r="BZ27" s="660"/>
      <c r="CA27" s="660"/>
      <c r="CB27" s="695"/>
      <c r="CD27" s="618" t="s">
        <v>288</v>
      </c>
      <c r="CE27" s="619"/>
      <c r="CF27" s="619"/>
      <c r="CG27" s="619"/>
      <c r="CH27" s="619"/>
      <c r="CI27" s="619"/>
      <c r="CJ27" s="619"/>
      <c r="CK27" s="619"/>
      <c r="CL27" s="619"/>
      <c r="CM27" s="619"/>
      <c r="CN27" s="619"/>
      <c r="CO27" s="619"/>
      <c r="CP27" s="619"/>
      <c r="CQ27" s="620"/>
      <c r="CR27" s="621">
        <v>2412717</v>
      </c>
      <c r="CS27" s="634"/>
      <c r="CT27" s="634"/>
      <c r="CU27" s="634"/>
      <c r="CV27" s="634"/>
      <c r="CW27" s="634"/>
      <c r="CX27" s="634"/>
      <c r="CY27" s="635"/>
      <c r="CZ27" s="624">
        <v>19.399999999999999</v>
      </c>
      <c r="DA27" s="636"/>
      <c r="DB27" s="636"/>
      <c r="DC27" s="637"/>
      <c r="DD27" s="627">
        <v>941415</v>
      </c>
      <c r="DE27" s="634"/>
      <c r="DF27" s="634"/>
      <c r="DG27" s="634"/>
      <c r="DH27" s="634"/>
      <c r="DI27" s="634"/>
      <c r="DJ27" s="634"/>
      <c r="DK27" s="635"/>
      <c r="DL27" s="627">
        <v>621379</v>
      </c>
      <c r="DM27" s="634"/>
      <c r="DN27" s="634"/>
      <c r="DO27" s="634"/>
      <c r="DP27" s="634"/>
      <c r="DQ27" s="634"/>
      <c r="DR27" s="634"/>
      <c r="DS27" s="634"/>
      <c r="DT27" s="634"/>
      <c r="DU27" s="634"/>
      <c r="DV27" s="635"/>
      <c r="DW27" s="624">
        <v>7.9</v>
      </c>
      <c r="DX27" s="636"/>
      <c r="DY27" s="636"/>
      <c r="DZ27" s="636"/>
      <c r="EA27" s="636"/>
      <c r="EB27" s="636"/>
      <c r="EC27" s="648"/>
    </row>
    <row r="28" spans="2:133" ht="11.25" customHeight="1" x14ac:dyDescent="0.2">
      <c r="B28" s="618" t="s">
        <v>289</v>
      </c>
      <c r="C28" s="619"/>
      <c r="D28" s="619"/>
      <c r="E28" s="619"/>
      <c r="F28" s="619"/>
      <c r="G28" s="619"/>
      <c r="H28" s="619"/>
      <c r="I28" s="619"/>
      <c r="J28" s="619"/>
      <c r="K28" s="619"/>
      <c r="L28" s="619"/>
      <c r="M28" s="619"/>
      <c r="N28" s="619"/>
      <c r="O28" s="619"/>
      <c r="P28" s="619"/>
      <c r="Q28" s="620"/>
      <c r="R28" s="621">
        <v>80008</v>
      </c>
      <c r="S28" s="622"/>
      <c r="T28" s="622"/>
      <c r="U28" s="622"/>
      <c r="V28" s="622"/>
      <c r="W28" s="622"/>
      <c r="X28" s="622"/>
      <c r="Y28" s="623"/>
      <c r="Z28" s="659">
        <v>0.6</v>
      </c>
      <c r="AA28" s="659"/>
      <c r="AB28" s="659"/>
      <c r="AC28" s="659"/>
      <c r="AD28" s="660">
        <v>20335</v>
      </c>
      <c r="AE28" s="660"/>
      <c r="AF28" s="660"/>
      <c r="AG28" s="660"/>
      <c r="AH28" s="660"/>
      <c r="AI28" s="660"/>
      <c r="AJ28" s="660"/>
      <c r="AK28" s="660"/>
      <c r="AL28" s="624">
        <v>0.3</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290</v>
      </c>
      <c r="CE28" s="619"/>
      <c r="CF28" s="619"/>
      <c r="CG28" s="619"/>
      <c r="CH28" s="619"/>
      <c r="CI28" s="619"/>
      <c r="CJ28" s="619"/>
      <c r="CK28" s="619"/>
      <c r="CL28" s="619"/>
      <c r="CM28" s="619"/>
      <c r="CN28" s="619"/>
      <c r="CO28" s="619"/>
      <c r="CP28" s="619"/>
      <c r="CQ28" s="620"/>
      <c r="CR28" s="621">
        <v>698840</v>
      </c>
      <c r="CS28" s="622"/>
      <c r="CT28" s="622"/>
      <c r="CU28" s="622"/>
      <c r="CV28" s="622"/>
      <c r="CW28" s="622"/>
      <c r="CX28" s="622"/>
      <c r="CY28" s="623"/>
      <c r="CZ28" s="624">
        <v>5.6</v>
      </c>
      <c r="DA28" s="636"/>
      <c r="DB28" s="636"/>
      <c r="DC28" s="637"/>
      <c r="DD28" s="627">
        <v>665367</v>
      </c>
      <c r="DE28" s="622"/>
      <c r="DF28" s="622"/>
      <c r="DG28" s="622"/>
      <c r="DH28" s="622"/>
      <c r="DI28" s="622"/>
      <c r="DJ28" s="622"/>
      <c r="DK28" s="623"/>
      <c r="DL28" s="627">
        <v>665367</v>
      </c>
      <c r="DM28" s="622"/>
      <c r="DN28" s="622"/>
      <c r="DO28" s="622"/>
      <c r="DP28" s="622"/>
      <c r="DQ28" s="622"/>
      <c r="DR28" s="622"/>
      <c r="DS28" s="622"/>
      <c r="DT28" s="622"/>
      <c r="DU28" s="622"/>
      <c r="DV28" s="623"/>
      <c r="DW28" s="624">
        <v>8.5</v>
      </c>
      <c r="DX28" s="636"/>
      <c r="DY28" s="636"/>
      <c r="DZ28" s="636"/>
      <c r="EA28" s="636"/>
      <c r="EB28" s="636"/>
      <c r="EC28" s="648"/>
    </row>
    <row r="29" spans="2:133" ht="11.25" customHeight="1" x14ac:dyDescent="0.2">
      <c r="B29" s="618" t="s">
        <v>291</v>
      </c>
      <c r="C29" s="619"/>
      <c r="D29" s="619"/>
      <c r="E29" s="619"/>
      <c r="F29" s="619"/>
      <c r="G29" s="619"/>
      <c r="H29" s="619"/>
      <c r="I29" s="619"/>
      <c r="J29" s="619"/>
      <c r="K29" s="619"/>
      <c r="L29" s="619"/>
      <c r="M29" s="619"/>
      <c r="N29" s="619"/>
      <c r="O29" s="619"/>
      <c r="P29" s="619"/>
      <c r="Q29" s="620"/>
      <c r="R29" s="621">
        <v>54976</v>
      </c>
      <c r="S29" s="622"/>
      <c r="T29" s="622"/>
      <c r="U29" s="622"/>
      <c r="V29" s="622"/>
      <c r="W29" s="622"/>
      <c r="X29" s="622"/>
      <c r="Y29" s="623"/>
      <c r="Z29" s="659">
        <v>0.4</v>
      </c>
      <c r="AA29" s="659"/>
      <c r="AB29" s="659"/>
      <c r="AC29" s="659"/>
      <c r="AD29" s="660" t="s">
        <v>122</v>
      </c>
      <c r="AE29" s="660"/>
      <c r="AF29" s="660"/>
      <c r="AG29" s="660"/>
      <c r="AH29" s="660"/>
      <c r="AI29" s="660"/>
      <c r="AJ29" s="660"/>
      <c r="AK29" s="660"/>
      <c r="AL29" s="624" t="s">
        <v>122</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695"/>
      <c r="CD29" s="640" t="s">
        <v>292</v>
      </c>
      <c r="CE29" s="641"/>
      <c r="CF29" s="618" t="s">
        <v>66</v>
      </c>
      <c r="CG29" s="619"/>
      <c r="CH29" s="619"/>
      <c r="CI29" s="619"/>
      <c r="CJ29" s="619"/>
      <c r="CK29" s="619"/>
      <c r="CL29" s="619"/>
      <c r="CM29" s="619"/>
      <c r="CN29" s="619"/>
      <c r="CO29" s="619"/>
      <c r="CP29" s="619"/>
      <c r="CQ29" s="620"/>
      <c r="CR29" s="621">
        <v>698840</v>
      </c>
      <c r="CS29" s="634"/>
      <c r="CT29" s="634"/>
      <c r="CU29" s="634"/>
      <c r="CV29" s="634"/>
      <c r="CW29" s="634"/>
      <c r="CX29" s="634"/>
      <c r="CY29" s="635"/>
      <c r="CZ29" s="624">
        <v>5.6</v>
      </c>
      <c r="DA29" s="636"/>
      <c r="DB29" s="636"/>
      <c r="DC29" s="637"/>
      <c r="DD29" s="627">
        <v>665367</v>
      </c>
      <c r="DE29" s="634"/>
      <c r="DF29" s="634"/>
      <c r="DG29" s="634"/>
      <c r="DH29" s="634"/>
      <c r="DI29" s="634"/>
      <c r="DJ29" s="634"/>
      <c r="DK29" s="635"/>
      <c r="DL29" s="627">
        <v>665367</v>
      </c>
      <c r="DM29" s="634"/>
      <c r="DN29" s="634"/>
      <c r="DO29" s="634"/>
      <c r="DP29" s="634"/>
      <c r="DQ29" s="634"/>
      <c r="DR29" s="634"/>
      <c r="DS29" s="634"/>
      <c r="DT29" s="634"/>
      <c r="DU29" s="634"/>
      <c r="DV29" s="635"/>
      <c r="DW29" s="624">
        <v>8.5</v>
      </c>
      <c r="DX29" s="636"/>
      <c r="DY29" s="636"/>
      <c r="DZ29" s="636"/>
      <c r="EA29" s="636"/>
      <c r="EB29" s="636"/>
      <c r="EC29" s="648"/>
    </row>
    <row r="30" spans="2:133" ht="11.25" customHeight="1" x14ac:dyDescent="0.2">
      <c r="B30" s="618" t="s">
        <v>293</v>
      </c>
      <c r="C30" s="619"/>
      <c r="D30" s="619"/>
      <c r="E30" s="619"/>
      <c r="F30" s="619"/>
      <c r="G30" s="619"/>
      <c r="H30" s="619"/>
      <c r="I30" s="619"/>
      <c r="J30" s="619"/>
      <c r="K30" s="619"/>
      <c r="L30" s="619"/>
      <c r="M30" s="619"/>
      <c r="N30" s="619"/>
      <c r="O30" s="619"/>
      <c r="P30" s="619"/>
      <c r="Q30" s="620"/>
      <c r="R30" s="621">
        <v>1677181</v>
      </c>
      <c r="S30" s="622"/>
      <c r="T30" s="622"/>
      <c r="U30" s="622"/>
      <c r="V30" s="622"/>
      <c r="W30" s="622"/>
      <c r="X30" s="622"/>
      <c r="Y30" s="623"/>
      <c r="Z30" s="659">
        <v>12.8</v>
      </c>
      <c r="AA30" s="659"/>
      <c r="AB30" s="659"/>
      <c r="AC30" s="659"/>
      <c r="AD30" s="660" t="s">
        <v>122</v>
      </c>
      <c r="AE30" s="660"/>
      <c r="AF30" s="660"/>
      <c r="AG30" s="660"/>
      <c r="AH30" s="660"/>
      <c r="AI30" s="660"/>
      <c r="AJ30" s="660"/>
      <c r="AK30" s="660"/>
      <c r="AL30" s="624" t="s">
        <v>122</v>
      </c>
      <c r="AM30" s="625"/>
      <c r="AN30" s="625"/>
      <c r="AO30" s="661"/>
      <c r="AP30" s="673" t="s">
        <v>211</v>
      </c>
      <c r="AQ30" s="674"/>
      <c r="AR30" s="674"/>
      <c r="AS30" s="674"/>
      <c r="AT30" s="674"/>
      <c r="AU30" s="674"/>
      <c r="AV30" s="674"/>
      <c r="AW30" s="674"/>
      <c r="AX30" s="674"/>
      <c r="AY30" s="674"/>
      <c r="AZ30" s="674"/>
      <c r="BA30" s="674"/>
      <c r="BB30" s="674"/>
      <c r="BC30" s="674"/>
      <c r="BD30" s="674"/>
      <c r="BE30" s="674"/>
      <c r="BF30" s="675"/>
      <c r="BG30" s="673" t="s">
        <v>294</v>
      </c>
      <c r="BH30" s="693"/>
      <c r="BI30" s="693"/>
      <c r="BJ30" s="693"/>
      <c r="BK30" s="693"/>
      <c r="BL30" s="693"/>
      <c r="BM30" s="693"/>
      <c r="BN30" s="693"/>
      <c r="BO30" s="693"/>
      <c r="BP30" s="693"/>
      <c r="BQ30" s="694"/>
      <c r="BR30" s="673" t="s">
        <v>295</v>
      </c>
      <c r="BS30" s="693"/>
      <c r="BT30" s="693"/>
      <c r="BU30" s="693"/>
      <c r="BV30" s="693"/>
      <c r="BW30" s="693"/>
      <c r="BX30" s="693"/>
      <c r="BY30" s="693"/>
      <c r="BZ30" s="693"/>
      <c r="CA30" s="693"/>
      <c r="CB30" s="694"/>
      <c r="CD30" s="642"/>
      <c r="CE30" s="643"/>
      <c r="CF30" s="618" t="s">
        <v>296</v>
      </c>
      <c r="CG30" s="619"/>
      <c r="CH30" s="619"/>
      <c r="CI30" s="619"/>
      <c r="CJ30" s="619"/>
      <c r="CK30" s="619"/>
      <c r="CL30" s="619"/>
      <c r="CM30" s="619"/>
      <c r="CN30" s="619"/>
      <c r="CO30" s="619"/>
      <c r="CP30" s="619"/>
      <c r="CQ30" s="620"/>
      <c r="CR30" s="621">
        <v>681090</v>
      </c>
      <c r="CS30" s="622"/>
      <c r="CT30" s="622"/>
      <c r="CU30" s="622"/>
      <c r="CV30" s="622"/>
      <c r="CW30" s="622"/>
      <c r="CX30" s="622"/>
      <c r="CY30" s="623"/>
      <c r="CZ30" s="624">
        <v>5.5</v>
      </c>
      <c r="DA30" s="636"/>
      <c r="DB30" s="636"/>
      <c r="DC30" s="637"/>
      <c r="DD30" s="627">
        <v>650470</v>
      </c>
      <c r="DE30" s="622"/>
      <c r="DF30" s="622"/>
      <c r="DG30" s="622"/>
      <c r="DH30" s="622"/>
      <c r="DI30" s="622"/>
      <c r="DJ30" s="622"/>
      <c r="DK30" s="623"/>
      <c r="DL30" s="627">
        <v>650470</v>
      </c>
      <c r="DM30" s="622"/>
      <c r="DN30" s="622"/>
      <c r="DO30" s="622"/>
      <c r="DP30" s="622"/>
      <c r="DQ30" s="622"/>
      <c r="DR30" s="622"/>
      <c r="DS30" s="622"/>
      <c r="DT30" s="622"/>
      <c r="DU30" s="622"/>
      <c r="DV30" s="623"/>
      <c r="DW30" s="624">
        <v>8.3000000000000007</v>
      </c>
      <c r="DX30" s="636"/>
      <c r="DY30" s="636"/>
      <c r="DZ30" s="636"/>
      <c r="EA30" s="636"/>
      <c r="EB30" s="636"/>
      <c r="EC30" s="648"/>
    </row>
    <row r="31" spans="2:133" ht="11.25" customHeight="1" x14ac:dyDescent="0.2">
      <c r="B31" s="696" t="s">
        <v>297</v>
      </c>
      <c r="C31" s="697"/>
      <c r="D31" s="697"/>
      <c r="E31" s="697"/>
      <c r="F31" s="697"/>
      <c r="G31" s="697"/>
      <c r="H31" s="697"/>
      <c r="I31" s="697"/>
      <c r="J31" s="697"/>
      <c r="K31" s="697"/>
      <c r="L31" s="697"/>
      <c r="M31" s="697"/>
      <c r="N31" s="697"/>
      <c r="O31" s="697"/>
      <c r="P31" s="697"/>
      <c r="Q31" s="698"/>
      <c r="R31" s="621" t="s">
        <v>122</v>
      </c>
      <c r="S31" s="622"/>
      <c r="T31" s="622"/>
      <c r="U31" s="622"/>
      <c r="V31" s="622"/>
      <c r="W31" s="622"/>
      <c r="X31" s="622"/>
      <c r="Y31" s="623"/>
      <c r="Z31" s="659" t="s">
        <v>122</v>
      </c>
      <c r="AA31" s="659"/>
      <c r="AB31" s="659"/>
      <c r="AC31" s="659"/>
      <c r="AD31" s="660" t="s">
        <v>122</v>
      </c>
      <c r="AE31" s="660"/>
      <c r="AF31" s="660"/>
      <c r="AG31" s="660"/>
      <c r="AH31" s="660"/>
      <c r="AI31" s="660"/>
      <c r="AJ31" s="660"/>
      <c r="AK31" s="660"/>
      <c r="AL31" s="624" t="s">
        <v>122</v>
      </c>
      <c r="AM31" s="625"/>
      <c r="AN31" s="625"/>
      <c r="AO31" s="661"/>
      <c r="AP31" s="687" t="s">
        <v>298</v>
      </c>
      <c r="AQ31" s="688"/>
      <c r="AR31" s="688"/>
      <c r="AS31" s="688"/>
      <c r="AT31" s="689" t="s">
        <v>299</v>
      </c>
      <c r="AU31" s="206"/>
      <c r="AV31" s="206"/>
      <c r="AW31" s="206"/>
      <c r="AX31" s="679" t="s">
        <v>177</v>
      </c>
      <c r="AY31" s="680"/>
      <c r="AZ31" s="680"/>
      <c r="BA31" s="680"/>
      <c r="BB31" s="680"/>
      <c r="BC31" s="680"/>
      <c r="BD31" s="680"/>
      <c r="BE31" s="680"/>
      <c r="BF31" s="681"/>
      <c r="BG31" s="683">
        <v>99.6</v>
      </c>
      <c r="BH31" s="684"/>
      <c r="BI31" s="684"/>
      <c r="BJ31" s="684"/>
      <c r="BK31" s="684"/>
      <c r="BL31" s="684"/>
      <c r="BM31" s="685">
        <v>97.6</v>
      </c>
      <c r="BN31" s="684"/>
      <c r="BO31" s="684"/>
      <c r="BP31" s="684"/>
      <c r="BQ31" s="686"/>
      <c r="BR31" s="683">
        <v>99.5</v>
      </c>
      <c r="BS31" s="684"/>
      <c r="BT31" s="684"/>
      <c r="BU31" s="684"/>
      <c r="BV31" s="684"/>
      <c r="BW31" s="684"/>
      <c r="BX31" s="685">
        <v>97.7</v>
      </c>
      <c r="BY31" s="684"/>
      <c r="BZ31" s="684"/>
      <c r="CA31" s="684"/>
      <c r="CB31" s="686"/>
      <c r="CD31" s="642"/>
      <c r="CE31" s="643"/>
      <c r="CF31" s="618" t="s">
        <v>300</v>
      </c>
      <c r="CG31" s="619"/>
      <c r="CH31" s="619"/>
      <c r="CI31" s="619"/>
      <c r="CJ31" s="619"/>
      <c r="CK31" s="619"/>
      <c r="CL31" s="619"/>
      <c r="CM31" s="619"/>
      <c r="CN31" s="619"/>
      <c r="CO31" s="619"/>
      <c r="CP31" s="619"/>
      <c r="CQ31" s="620"/>
      <c r="CR31" s="621">
        <v>17750</v>
      </c>
      <c r="CS31" s="634"/>
      <c r="CT31" s="634"/>
      <c r="CU31" s="634"/>
      <c r="CV31" s="634"/>
      <c r="CW31" s="634"/>
      <c r="CX31" s="634"/>
      <c r="CY31" s="635"/>
      <c r="CZ31" s="624">
        <v>0.1</v>
      </c>
      <c r="DA31" s="636"/>
      <c r="DB31" s="636"/>
      <c r="DC31" s="637"/>
      <c r="DD31" s="627">
        <v>14897</v>
      </c>
      <c r="DE31" s="634"/>
      <c r="DF31" s="634"/>
      <c r="DG31" s="634"/>
      <c r="DH31" s="634"/>
      <c r="DI31" s="634"/>
      <c r="DJ31" s="634"/>
      <c r="DK31" s="635"/>
      <c r="DL31" s="627">
        <v>14897</v>
      </c>
      <c r="DM31" s="634"/>
      <c r="DN31" s="634"/>
      <c r="DO31" s="634"/>
      <c r="DP31" s="634"/>
      <c r="DQ31" s="634"/>
      <c r="DR31" s="634"/>
      <c r="DS31" s="634"/>
      <c r="DT31" s="634"/>
      <c r="DU31" s="634"/>
      <c r="DV31" s="635"/>
      <c r="DW31" s="624">
        <v>0.2</v>
      </c>
      <c r="DX31" s="636"/>
      <c r="DY31" s="636"/>
      <c r="DZ31" s="636"/>
      <c r="EA31" s="636"/>
      <c r="EB31" s="636"/>
      <c r="EC31" s="648"/>
    </row>
    <row r="32" spans="2:133" ht="11.25" customHeight="1" x14ac:dyDescent="0.2">
      <c r="B32" s="618" t="s">
        <v>301</v>
      </c>
      <c r="C32" s="619"/>
      <c r="D32" s="619"/>
      <c r="E32" s="619"/>
      <c r="F32" s="619"/>
      <c r="G32" s="619"/>
      <c r="H32" s="619"/>
      <c r="I32" s="619"/>
      <c r="J32" s="619"/>
      <c r="K32" s="619"/>
      <c r="L32" s="619"/>
      <c r="M32" s="619"/>
      <c r="N32" s="619"/>
      <c r="O32" s="619"/>
      <c r="P32" s="619"/>
      <c r="Q32" s="620"/>
      <c r="R32" s="621">
        <v>853635</v>
      </c>
      <c r="S32" s="622"/>
      <c r="T32" s="622"/>
      <c r="U32" s="622"/>
      <c r="V32" s="622"/>
      <c r="W32" s="622"/>
      <c r="X32" s="622"/>
      <c r="Y32" s="623"/>
      <c r="Z32" s="659">
        <v>6.5</v>
      </c>
      <c r="AA32" s="659"/>
      <c r="AB32" s="659"/>
      <c r="AC32" s="659"/>
      <c r="AD32" s="660" t="s">
        <v>122</v>
      </c>
      <c r="AE32" s="660"/>
      <c r="AF32" s="660"/>
      <c r="AG32" s="660"/>
      <c r="AH32" s="660"/>
      <c r="AI32" s="660"/>
      <c r="AJ32" s="660"/>
      <c r="AK32" s="660"/>
      <c r="AL32" s="624" t="s">
        <v>122</v>
      </c>
      <c r="AM32" s="625"/>
      <c r="AN32" s="625"/>
      <c r="AO32" s="661"/>
      <c r="AP32" s="662"/>
      <c r="AQ32" s="663"/>
      <c r="AR32" s="663"/>
      <c r="AS32" s="663"/>
      <c r="AT32" s="690"/>
      <c r="AU32" s="202" t="s">
        <v>302</v>
      </c>
      <c r="AX32" s="618" t="s">
        <v>303</v>
      </c>
      <c r="AY32" s="619"/>
      <c r="AZ32" s="619"/>
      <c r="BA32" s="619"/>
      <c r="BB32" s="619"/>
      <c r="BC32" s="619"/>
      <c r="BD32" s="619"/>
      <c r="BE32" s="619"/>
      <c r="BF32" s="620"/>
      <c r="BG32" s="692">
        <v>99.5</v>
      </c>
      <c r="BH32" s="634"/>
      <c r="BI32" s="634"/>
      <c r="BJ32" s="634"/>
      <c r="BK32" s="634"/>
      <c r="BL32" s="634"/>
      <c r="BM32" s="625">
        <v>96.5</v>
      </c>
      <c r="BN32" s="634"/>
      <c r="BO32" s="634"/>
      <c r="BP32" s="634"/>
      <c r="BQ32" s="657"/>
      <c r="BR32" s="692">
        <v>99.3</v>
      </c>
      <c r="BS32" s="634"/>
      <c r="BT32" s="634"/>
      <c r="BU32" s="634"/>
      <c r="BV32" s="634"/>
      <c r="BW32" s="634"/>
      <c r="BX32" s="625">
        <v>96.7</v>
      </c>
      <c r="BY32" s="634"/>
      <c r="BZ32" s="634"/>
      <c r="CA32" s="634"/>
      <c r="CB32" s="657"/>
      <c r="CD32" s="644"/>
      <c r="CE32" s="645"/>
      <c r="CF32" s="618" t="s">
        <v>304</v>
      </c>
      <c r="CG32" s="619"/>
      <c r="CH32" s="619"/>
      <c r="CI32" s="619"/>
      <c r="CJ32" s="619"/>
      <c r="CK32" s="619"/>
      <c r="CL32" s="619"/>
      <c r="CM32" s="619"/>
      <c r="CN32" s="619"/>
      <c r="CO32" s="619"/>
      <c r="CP32" s="619"/>
      <c r="CQ32" s="620"/>
      <c r="CR32" s="621" t="s">
        <v>122</v>
      </c>
      <c r="CS32" s="622"/>
      <c r="CT32" s="622"/>
      <c r="CU32" s="622"/>
      <c r="CV32" s="622"/>
      <c r="CW32" s="622"/>
      <c r="CX32" s="622"/>
      <c r="CY32" s="623"/>
      <c r="CZ32" s="624" t="s">
        <v>122</v>
      </c>
      <c r="DA32" s="636"/>
      <c r="DB32" s="636"/>
      <c r="DC32" s="637"/>
      <c r="DD32" s="627" t="s">
        <v>122</v>
      </c>
      <c r="DE32" s="622"/>
      <c r="DF32" s="622"/>
      <c r="DG32" s="622"/>
      <c r="DH32" s="622"/>
      <c r="DI32" s="622"/>
      <c r="DJ32" s="622"/>
      <c r="DK32" s="623"/>
      <c r="DL32" s="627" t="s">
        <v>122</v>
      </c>
      <c r="DM32" s="622"/>
      <c r="DN32" s="622"/>
      <c r="DO32" s="622"/>
      <c r="DP32" s="622"/>
      <c r="DQ32" s="622"/>
      <c r="DR32" s="622"/>
      <c r="DS32" s="622"/>
      <c r="DT32" s="622"/>
      <c r="DU32" s="622"/>
      <c r="DV32" s="623"/>
      <c r="DW32" s="624" t="s">
        <v>122</v>
      </c>
      <c r="DX32" s="636"/>
      <c r="DY32" s="636"/>
      <c r="DZ32" s="636"/>
      <c r="EA32" s="636"/>
      <c r="EB32" s="636"/>
      <c r="EC32" s="648"/>
    </row>
    <row r="33" spans="2:133" ht="11.25" customHeight="1" x14ac:dyDescent="0.2">
      <c r="B33" s="618" t="s">
        <v>305</v>
      </c>
      <c r="C33" s="619"/>
      <c r="D33" s="619"/>
      <c r="E33" s="619"/>
      <c r="F33" s="619"/>
      <c r="G33" s="619"/>
      <c r="H33" s="619"/>
      <c r="I33" s="619"/>
      <c r="J33" s="619"/>
      <c r="K33" s="619"/>
      <c r="L33" s="619"/>
      <c r="M33" s="619"/>
      <c r="N33" s="619"/>
      <c r="O33" s="619"/>
      <c r="P33" s="619"/>
      <c r="Q33" s="620"/>
      <c r="R33" s="621">
        <v>132242</v>
      </c>
      <c r="S33" s="622"/>
      <c r="T33" s="622"/>
      <c r="U33" s="622"/>
      <c r="V33" s="622"/>
      <c r="W33" s="622"/>
      <c r="X33" s="622"/>
      <c r="Y33" s="623"/>
      <c r="Z33" s="659">
        <v>1</v>
      </c>
      <c r="AA33" s="659"/>
      <c r="AB33" s="659"/>
      <c r="AC33" s="659"/>
      <c r="AD33" s="660">
        <v>18054</v>
      </c>
      <c r="AE33" s="660"/>
      <c r="AF33" s="660"/>
      <c r="AG33" s="660"/>
      <c r="AH33" s="660"/>
      <c r="AI33" s="660"/>
      <c r="AJ33" s="660"/>
      <c r="AK33" s="660"/>
      <c r="AL33" s="624">
        <v>0.2</v>
      </c>
      <c r="AM33" s="625"/>
      <c r="AN33" s="625"/>
      <c r="AO33" s="661"/>
      <c r="AP33" s="664"/>
      <c r="AQ33" s="665"/>
      <c r="AR33" s="665"/>
      <c r="AS33" s="665"/>
      <c r="AT33" s="691"/>
      <c r="AU33" s="207"/>
      <c r="AV33" s="207"/>
      <c r="AW33" s="207"/>
      <c r="AX33" s="602" t="s">
        <v>306</v>
      </c>
      <c r="AY33" s="603"/>
      <c r="AZ33" s="603"/>
      <c r="BA33" s="603"/>
      <c r="BB33" s="603"/>
      <c r="BC33" s="603"/>
      <c r="BD33" s="603"/>
      <c r="BE33" s="603"/>
      <c r="BF33" s="604"/>
      <c r="BG33" s="682">
        <v>99.7</v>
      </c>
      <c r="BH33" s="606"/>
      <c r="BI33" s="606"/>
      <c r="BJ33" s="606"/>
      <c r="BK33" s="606"/>
      <c r="BL33" s="606"/>
      <c r="BM33" s="652">
        <v>98.7</v>
      </c>
      <c r="BN33" s="606"/>
      <c r="BO33" s="606"/>
      <c r="BP33" s="606"/>
      <c r="BQ33" s="669"/>
      <c r="BR33" s="682">
        <v>99.6</v>
      </c>
      <c r="BS33" s="606"/>
      <c r="BT33" s="606"/>
      <c r="BU33" s="606"/>
      <c r="BV33" s="606"/>
      <c r="BW33" s="606"/>
      <c r="BX33" s="652">
        <v>98.7</v>
      </c>
      <c r="BY33" s="606"/>
      <c r="BZ33" s="606"/>
      <c r="CA33" s="606"/>
      <c r="CB33" s="669"/>
      <c r="CD33" s="618" t="s">
        <v>307</v>
      </c>
      <c r="CE33" s="619"/>
      <c r="CF33" s="619"/>
      <c r="CG33" s="619"/>
      <c r="CH33" s="619"/>
      <c r="CI33" s="619"/>
      <c r="CJ33" s="619"/>
      <c r="CK33" s="619"/>
      <c r="CL33" s="619"/>
      <c r="CM33" s="619"/>
      <c r="CN33" s="619"/>
      <c r="CO33" s="619"/>
      <c r="CP33" s="619"/>
      <c r="CQ33" s="620"/>
      <c r="CR33" s="621">
        <v>5342353</v>
      </c>
      <c r="CS33" s="634"/>
      <c r="CT33" s="634"/>
      <c r="CU33" s="634"/>
      <c r="CV33" s="634"/>
      <c r="CW33" s="634"/>
      <c r="CX33" s="634"/>
      <c r="CY33" s="635"/>
      <c r="CZ33" s="624">
        <v>42.9</v>
      </c>
      <c r="DA33" s="636"/>
      <c r="DB33" s="636"/>
      <c r="DC33" s="637"/>
      <c r="DD33" s="627">
        <v>4655446</v>
      </c>
      <c r="DE33" s="634"/>
      <c r="DF33" s="634"/>
      <c r="DG33" s="634"/>
      <c r="DH33" s="634"/>
      <c r="DI33" s="634"/>
      <c r="DJ33" s="634"/>
      <c r="DK33" s="635"/>
      <c r="DL33" s="627">
        <v>3286840</v>
      </c>
      <c r="DM33" s="634"/>
      <c r="DN33" s="634"/>
      <c r="DO33" s="634"/>
      <c r="DP33" s="634"/>
      <c r="DQ33" s="634"/>
      <c r="DR33" s="634"/>
      <c r="DS33" s="634"/>
      <c r="DT33" s="634"/>
      <c r="DU33" s="634"/>
      <c r="DV33" s="635"/>
      <c r="DW33" s="624">
        <v>41.8</v>
      </c>
      <c r="DX33" s="636"/>
      <c r="DY33" s="636"/>
      <c r="DZ33" s="636"/>
      <c r="EA33" s="636"/>
      <c r="EB33" s="636"/>
      <c r="EC33" s="648"/>
    </row>
    <row r="34" spans="2:133" ht="11.25" customHeight="1" x14ac:dyDescent="0.2">
      <c r="B34" s="618" t="s">
        <v>308</v>
      </c>
      <c r="C34" s="619"/>
      <c r="D34" s="619"/>
      <c r="E34" s="619"/>
      <c r="F34" s="619"/>
      <c r="G34" s="619"/>
      <c r="H34" s="619"/>
      <c r="I34" s="619"/>
      <c r="J34" s="619"/>
      <c r="K34" s="619"/>
      <c r="L34" s="619"/>
      <c r="M34" s="619"/>
      <c r="N34" s="619"/>
      <c r="O34" s="619"/>
      <c r="P34" s="619"/>
      <c r="Q34" s="620"/>
      <c r="R34" s="621">
        <v>52127</v>
      </c>
      <c r="S34" s="622"/>
      <c r="T34" s="622"/>
      <c r="U34" s="622"/>
      <c r="V34" s="622"/>
      <c r="W34" s="622"/>
      <c r="X34" s="622"/>
      <c r="Y34" s="623"/>
      <c r="Z34" s="659">
        <v>0.4</v>
      </c>
      <c r="AA34" s="659"/>
      <c r="AB34" s="659"/>
      <c r="AC34" s="659"/>
      <c r="AD34" s="660" t="s">
        <v>122</v>
      </c>
      <c r="AE34" s="660"/>
      <c r="AF34" s="660"/>
      <c r="AG34" s="660"/>
      <c r="AH34" s="660"/>
      <c r="AI34" s="660"/>
      <c r="AJ34" s="660"/>
      <c r="AK34" s="660"/>
      <c r="AL34" s="624" t="s">
        <v>122</v>
      </c>
      <c r="AM34" s="625"/>
      <c r="AN34" s="625"/>
      <c r="AO34" s="661"/>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18" t="s">
        <v>309</v>
      </c>
      <c r="CE34" s="619"/>
      <c r="CF34" s="619"/>
      <c r="CG34" s="619"/>
      <c r="CH34" s="619"/>
      <c r="CI34" s="619"/>
      <c r="CJ34" s="619"/>
      <c r="CK34" s="619"/>
      <c r="CL34" s="619"/>
      <c r="CM34" s="619"/>
      <c r="CN34" s="619"/>
      <c r="CO34" s="619"/>
      <c r="CP34" s="619"/>
      <c r="CQ34" s="620"/>
      <c r="CR34" s="621">
        <v>1871203</v>
      </c>
      <c r="CS34" s="622"/>
      <c r="CT34" s="622"/>
      <c r="CU34" s="622"/>
      <c r="CV34" s="622"/>
      <c r="CW34" s="622"/>
      <c r="CX34" s="622"/>
      <c r="CY34" s="623"/>
      <c r="CZ34" s="624">
        <v>15</v>
      </c>
      <c r="DA34" s="636"/>
      <c r="DB34" s="636"/>
      <c r="DC34" s="637"/>
      <c r="DD34" s="627">
        <v>1529011</v>
      </c>
      <c r="DE34" s="622"/>
      <c r="DF34" s="622"/>
      <c r="DG34" s="622"/>
      <c r="DH34" s="622"/>
      <c r="DI34" s="622"/>
      <c r="DJ34" s="622"/>
      <c r="DK34" s="623"/>
      <c r="DL34" s="627">
        <v>1461164</v>
      </c>
      <c r="DM34" s="622"/>
      <c r="DN34" s="622"/>
      <c r="DO34" s="622"/>
      <c r="DP34" s="622"/>
      <c r="DQ34" s="622"/>
      <c r="DR34" s="622"/>
      <c r="DS34" s="622"/>
      <c r="DT34" s="622"/>
      <c r="DU34" s="622"/>
      <c r="DV34" s="623"/>
      <c r="DW34" s="624">
        <v>18.600000000000001</v>
      </c>
      <c r="DX34" s="636"/>
      <c r="DY34" s="636"/>
      <c r="DZ34" s="636"/>
      <c r="EA34" s="636"/>
      <c r="EB34" s="636"/>
      <c r="EC34" s="648"/>
    </row>
    <row r="35" spans="2:133" ht="11.25" customHeight="1" x14ac:dyDescent="0.2">
      <c r="B35" s="618" t="s">
        <v>310</v>
      </c>
      <c r="C35" s="619"/>
      <c r="D35" s="619"/>
      <c r="E35" s="619"/>
      <c r="F35" s="619"/>
      <c r="G35" s="619"/>
      <c r="H35" s="619"/>
      <c r="I35" s="619"/>
      <c r="J35" s="619"/>
      <c r="K35" s="619"/>
      <c r="L35" s="619"/>
      <c r="M35" s="619"/>
      <c r="N35" s="619"/>
      <c r="O35" s="619"/>
      <c r="P35" s="619"/>
      <c r="Q35" s="620"/>
      <c r="R35" s="621">
        <v>877497</v>
      </c>
      <c r="S35" s="622"/>
      <c r="T35" s="622"/>
      <c r="U35" s="622"/>
      <c r="V35" s="622"/>
      <c r="W35" s="622"/>
      <c r="X35" s="622"/>
      <c r="Y35" s="623"/>
      <c r="Z35" s="659">
        <v>6.7</v>
      </c>
      <c r="AA35" s="659"/>
      <c r="AB35" s="659"/>
      <c r="AC35" s="659"/>
      <c r="AD35" s="660" t="s">
        <v>122</v>
      </c>
      <c r="AE35" s="660"/>
      <c r="AF35" s="660"/>
      <c r="AG35" s="660"/>
      <c r="AH35" s="660"/>
      <c r="AI35" s="660"/>
      <c r="AJ35" s="660"/>
      <c r="AK35" s="660"/>
      <c r="AL35" s="624" t="s">
        <v>122</v>
      </c>
      <c r="AM35" s="625"/>
      <c r="AN35" s="625"/>
      <c r="AO35" s="661"/>
      <c r="AP35" s="210"/>
      <c r="AQ35" s="673" t="s">
        <v>311</v>
      </c>
      <c r="AR35" s="674"/>
      <c r="AS35" s="674"/>
      <c r="AT35" s="674"/>
      <c r="AU35" s="674"/>
      <c r="AV35" s="674"/>
      <c r="AW35" s="674"/>
      <c r="AX35" s="674"/>
      <c r="AY35" s="674"/>
      <c r="AZ35" s="674"/>
      <c r="BA35" s="674"/>
      <c r="BB35" s="674"/>
      <c r="BC35" s="674"/>
      <c r="BD35" s="674"/>
      <c r="BE35" s="674"/>
      <c r="BF35" s="675"/>
      <c r="BG35" s="673" t="s">
        <v>312</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313</v>
      </c>
      <c r="CE35" s="619"/>
      <c r="CF35" s="619"/>
      <c r="CG35" s="619"/>
      <c r="CH35" s="619"/>
      <c r="CI35" s="619"/>
      <c r="CJ35" s="619"/>
      <c r="CK35" s="619"/>
      <c r="CL35" s="619"/>
      <c r="CM35" s="619"/>
      <c r="CN35" s="619"/>
      <c r="CO35" s="619"/>
      <c r="CP35" s="619"/>
      <c r="CQ35" s="620"/>
      <c r="CR35" s="621">
        <v>93762</v>
      </c>
      <c r="CS35" s="634"/>
      <c r="CT35" s="634"/>
      <c r="CU35" s="634"/>
      <c r="CV35" s="634"/>
      <c r="CW35" s="634"/>
      <c r="CX35" s="634"/>
      <c r="CY35" s="635"/>
      <c r="CZ35" s="624">
        <v>0.8</v>
      </c>
      <c r="DA35" s="636"/>
      <c r="DB35" s="636"/>
      <c r="DC35" s="637"/>
      <c r="DD35" s="627">
        <v>89218</v>
      </c>
      <c r="DE35" s="634"/>
      <c r="DF35" s="634"/>
      <c r="DG35" s="634"/>
      <c r="DH35" s="634"/>
      <c r="DI35" s="634"/>
      <c r="DJ35" s="634"/>
      <c r="DK35" s="635"/>
      <c r="DL35" s="627">
        <v>89091</v>
      </c>
      <c r="DM35" s="634"/>
      <c r="DN35" s="634"/>
      <c r="DO35" s="634"/>
      <c r="DP35" s="634"/>
      <c r="DQ35" s="634"/>
      <c r="DR35" s="634"/>
      <c r="DS35" s="634"/>
      <c r="DT35" s="634"/>
      <c r="DU35" s="634"/>
      <c r="DV35" s="635"/>
      <c r="DW35" s="624">
        <v>1.1000000000000001</v>
      </c>
      <c r="DX35" s="636"/>
      <c r="DY35" s="636"/>
      <c r="DZ35" s="636"/>
      <c r="EA35" s="636"/>
      <c r="EB35" s="636"/>
      <c r="EC35" s="648"/>
    </row>
    <row r="36" spans="2:133" ht="11.25" customHeight="1" x14ac:dyDescent="0.2">
      <c r="B36" s="618" t="s">
        <v>314</v>
      </c>
      <c r="C36" s="619"/>
      <c r="D36" s="619"/>
      <c r="E36" s="619"/>
      <c r="F36" s="619"/>
      <c r="G36" s="619"/>
      <c r="H36" s="619"/>
      <c r="I36" s="619"/>
      <c r="J36" s="619"/>
      <c r="K36" s="619"/>
      <c r="L36" s="619"/>
      <c r="M36" s="619"/>
      <c r="N36" s="619"/>
      <c r="O36" s="619"/>
      <c r="P36" s="619"/>
      <c r="Q36" s="620"/>
      <c r="R36" s="621">
        <v>790686</v>
      </c>
      <c r="S36" s="622"/>
      <c r="T36" s="622"/>
      <c r="U36" s="622"/>
      <c r="V36" s="622"/>
      <c r="W36" s="622"/>
      <c r="X36" s="622"/>
      <c r="Y36" s="623"/>
      <c r="Z36" s="659">
        <v>6</v>
      </c>
      <c r="AA36" s="659"/>
      <c r="AB36" s="659"/>
      <c r="AC36" s="659"/>
      <c r="AD36" s="660" t="s">
        <v>122</v>
      </c>
      <c r="AE36" s="660"/>
      <c r="AF36" s="660"/>
      <c r="AG36" s="660"/>
      <c r="AH36" s="660"/>
      <c r="AI36" s="660"/>
      <c r="AJ36" s="660"/>
      <c r="AK36" s="660"/>
      <c r="AL36" s="624" t="s">
        <v>122</v>
      </c>
      <c r="AM36" s="625"/>
      <c r="AN36" s="625"/>
      <c r="AO36" s="661"/>
      <c r="AP36" s="210"/>
      <c r="AQ36" s="670" t="s">
        <v>315</v>
      </c>
      <c r="AR36" s="671"/>
      <c r="AS36" s="671"/>
      <c r="AT36" s="671"/>
      <c r="AU36" s="671"/>
      <c r="AV36" s="671"/>
      <c r="AW36" s="671"/>
      <c r="AX36" s="671"/>
      <c r="AY36" s="672"/>
      <c r="AZ36" s="676">
        <v>1796791</v>
      </c>
      <c r="BA36" s="677"/>
      <c r="BB36" s="677"/>
      <c r="BC36" s="677"/>
      <c r="BD36" s="677"/>
      <c r="BE36" s="677"/>
      <c r="BF36" s="678"/>
      <c r="BG36" s="679" t="s">
        <v>316</v>
      </c>
      <c r="BH36" s="680"/>
      <c r="BI36" s="680"/>
      <c r="BJ36" s="680"/>
      <c r="BK36" s="680"/>
      <c r="BL36" s="680"/>
      <c r="BM36" s="680"/>
      <c r="BN36" s="680"/>
      <c r="BO36" s="680"/>
      <c r="BP36" s="680"/>
      <c r="BQ36" s="680"/>
      <c r="BR36" s="680"/>
      <c r="BS36" s="680"/>
      <c r="BT36" s="680"/>
      <c r="BU36" s="681"/>
      <c r="BV36" s="676">
        <v>62548</v>
      </c>
      <c r="BW36" s="677"/>
      <c r="BX36" s="677"/>
      <c r="BY36" s="677"/>
      <c r="BZ36" s="677"/>
      <c r="CA36" s="677"/>
      <c r="CB36" s="678"/>
      <c r="CD36" s="618" t="s">
        <v>317</v>
      </c>
      <c r="CE36" s="619"/>
      <c r="CF36" s="619"/>
      <c r="CG36" s="619"/>
      <c r="CH36" s="619"/>
      <c r="CI36" s="619"/>
      <c r="CJ36" s="619"/>
      <c r="CK36" s="619"/>
      <c r="CL36" s="619"/>
      <c r="CM36" s="619"/>
      <c r="CN36" s="619"/>
      <c r="CO36" s="619"/>
      <c r="CP36" s="619"/>
      <c r="CQ36" s="620"/>
      <c r="CR36" s="621">
        <v>1199284</v>
      </c>
      <c r="CS36" s="622"/>
      <c r="CT36" s="622"/>
      <c r="CU36" s="622"/>
      <c r="CV36" s="622"/>
      <c r="CW36" s="622"/>
      <c r="CX36" s="622"/>
      <c r="CY36" s="623"/>
      <c r="CZ36" s="624">
        <v>9.6</v>
      </c>
      <c r="DA36" s="636"/>
      <c r="DB36" s="636"/>
      <c r="DC36" s="637"/>
      <c r="DD36" s="627">
        <v>1126703</v>
      </c>
      <c r="DE36" s="622"/>
      <c r="DF36" s="622"/>
      <c r="DG36" s="622"/>
      <c r="DH36" s="622"/>
      <c r="DI36" s="622"/>
      <c r="DJ36" s="622"/>
      <c r="DK36" s="623"/>
      <c r="DL36" s="627">
        <v>725362</v>
      </c>
      <c r="DM36" s="622"/>
      <c r="DN36" s="622"/>
      <c r="DO36" s="622"/>
      <c r="DP36" s="622"/>
      <c r="DQ36" s="622"/>
      <c r="DR36" s="622"/>
      <c r="DS36" s="622"/>
      <c r="DT36" s="622"/>
      <c r="DU36" s="622"/>
      <c r="DV36" s="623"/>
      <c r="DW36" s="624">
        <v>9.1999999999999993</v>
      </c>
      <c r="DX36" s="636"/>
      <c r="DY36" s="636"/>
      <c r="DZ36" s="636"/>
      <c r="EA36" s="636"/>
      <c r="EB36" s="636"/>
      <c r="EC36" s="648"/>
    </row>
    <row r="37" spans="2:133" ht="11.25" customHeight="1" x14ac:dyDescent="0.2">
      <c r="B37" s="618" t="s">
        <v>318</v>
      </c>
      <c r="C37" s="619"/>
      <c r="D37" s="619"/>
      <c r="E37" s="619"/>
      <c r="F37" s="619"/>
      <c r="G37" s="619"/>
      <c r="H37" s="619"/>
      <c r="I37" s="619"/>
      <c r="J37" s="619"/>
      <c r="K37" s="619"/>
      <c r="L37" s="619"/>
      <c r="M37" s="619"/>
      <c r="N37" s="619"/>
      <c r="O37" s="619"/>
      <c r="P37" s="619"/>
      <c r="Q37" s="620"/>
      <c r="R37" s="621">
        <v>123087</v>
      </c>
      <c r="S37" s="622"/>
      <c r="T37" s="622"/>
      <c r="U37" s="622"/>
      <c r="V37" s="622"/>
      <c r="W37" s="622"/>
      <c r="X37" s="622"/>
      <c r="Y37" s="623"/>
      <c r="Z37" s="659">
        <v>0.9</v>
      </c>
      <c r="AA37" s="659"/>
      <c r="AB37" s="659"/>
      <c r="AC37" s="659"/>
      <c r="AD37" s="660">
        <v>7987</v>
      </c>
      <c r="AE37" s="660"/>
      <c r="AF37" s="660"/>
      <c r="AG37" s="660"/>
      <c r="AH37" s="660"/>
      <c r="AI37" s="660"/>
      <c r="AJ37" s="660"/>
      <c r="AK37" s="660"/>
      <c r="AL37" s="624">
        <v>0.1</v>
      </c>
      <c r="AM37" s="625"/>
      <c r="AN37" s="625"/>
      <c r="AO37" s="661"/>
      <c r="AQ37" s="654" t="s">
        <v>319</v>
      </c>
      <c r="AR37" s="655"/>
      <c r="AS37" s="655"/>
      <c r="AT37" s="655"/>
      <c r="AU37" s="655"/>
      <c r="AV37" s="655"/>
      <c r="AW37" s="655"/>
      <c r="AX37" s="655"/>
      <c r="AY37" s="656"/>
      <c r="AZ37" s="621">
        <v>519515</v>
      </c>
      <c r="BA37" s="622"/>
      <c r="BB37" s="622"/>
      <c r="BC37" s="622"/>
      <c r="BD37" s="634"/>
      <c r="BE37" s="634"/>
      <c r="BF37" s="657"/>
      <c r="BG37" s="618" t="s">
        <v>320</v>
      </c>
      <c r="BH37" s="619"/>
      <c r="BI37" s="619"/>
      <c r="BJ37" s="619"/>
      <c r="BK37" s="619"/>
      <c r="BL37" s="619"/>
      <c r="BM37" s="619"/>
      <c r="BN37" s="619"/>
      <c r="BO37" s="619"/>
      <c r="BP37" s="619"/>
      <c r="BQ37" s="619"/>
      <c r="BR37" s="619"/>
      <c r="BS37" s="619"/>
      <c r="BT37" s="619"/>
      <c r="BU37" s="620"/>
      <c r="BV37" s="621">
        <v>24026</v>
      </c>
      <c r="BW37" s="622"/>
      <c r="BX37" s="622"/>
      <c r="BY37" s="622"/>
      <c r="BZ37" s="622"/>
      <c r="CA37" s="622"/>
      <c r="CB37" s="658"/>
      <c r="CD37" s="618" t="s">
        <v>321</v>
      </c>
      <c r="CE37" s="619"/>
      <c r="CF37" s="619"/>
      <c r="CG37" s="619"/>
      <c r="CH37" s="619"/>
      <c r="CI37" s="619"/>
      <c r="CJ37" s="619"/>
      <c r="CK37" s="619"/>
      <c r="CL37" s="619"/>
      <c r="CM37" s="619"/>
      <c r="CN37" s="619"/>
      <c r="CO37" s="619"/>
      <c r="CP37" s="619"/>
      <c r="CQ37" s="620"/>
      <c r="CR37" s="621">
        <v>92334</v>
      </c>
      <c r="CS37" s="634"/>
      <c r="CT37" s="634"/>
      <c r="CU37" s="634"/>
      <c r="CV37" s="634"/>
      <c r="CW37" s="634"/>
      <c r="CX37" s="634"/>
      <c r="CY37" s="635"/>
      <c r="CZ37" s="624">
        <v>0.7</v>
      </c>
      <c r="DA37" s="636"/>
      <c r="DB37" s="636"/>
      <c r="DC37" s="637"/>
      <c r="DD37" s="627">
        <v>88384</v>
      </c>
      <c r="DE37" s="634"/>
      <c r="DF37" s="634"/>
      <c r="DG37" s="634"/>
      <c r="DH37" s="634"/>
      <c r="DI37" s="634"/>
      <c r="DJ37" s="634"/>
      <c r="DK37" s="635"/>
      <c r="DL37" s="627">
        <v>78111</v>
      </c>
      <c r="DM37" s="634"/>
      <c r="DN37" s="634"/>
      <c r="DO37" s="634"/>
      <c r="DP37" s="634"/>
      <c r="DQ37" s="634"/>
      <c r="DR37" s="634"/>
      <c r="DS37" s="634"/>
      <c r="DT37" s="634"/>
      <c r="DU37" s="634"/>
      <c r="DV37" s="635"/>
      <c r="DW37" s="624">
        <v>1</v>
      </c>
      <c r="DX37" s="636"/>
      <c r="DY37" s="636"/>
      <c r="DZ37" s="636"/>
      <c r="EA37" s="636"/>
      <c r="EB37" s="636"/>
      <c r="EC37" s="648"/>
    </row>
    <row r="38" spans="2:133" ht="11.25" customHeight="1" x14ac:dyDescent="0.2">
      <c r="B38" s="618" t="s">
        <v>322</v>
      </c>
      <c r="C38" s="619"/>
      <c r="D38" s="619"/>
      <c r="E38" s="619"/>
      <c r="F38" s="619"/>
      <c r="G38" s="619"/>
      <c r="H38" s="619"/>
      <c r="I38" s="619"/>
      <c r="J38" s="619"/>
      <c r="K38" s="619"/>
      <c r="L38" s="619"/>
      <c r="M38" s="619"/>
      <c r="N38" s="619"/>
      <c r="O38" s="619"/>
      <c r="P38" s="619"/>
      <c r="Q38" s="620"/>
      <c r="R38" s="621">
        <v>331900</v>
      </c>
      <c r="S38" s="622"/>
      <c r="T38" s="622"/>
      <c r="U38" s="622"/>
      <c r="V38" s="622"/>
      <c r="W38" s="622"/>
      <c r="X38" s="622"/>
      <c r="Y38" s="623"/>
      <c r="Z38" s="659">
        <v>2.5</v>
      </c>
      <c r="AA38" s="659"/>
      <c r="AB38" s="659"/>
      <c r="AC38" s="659"/>
      <c r="AD38" s="660" t="s">
        <v>122</v>
      </c>
      <c r="AE38" s="660"/>
      <c r="AF38" s="660"/>
      <c r="AG38" s="660"/>
      <c r="AH38" s="660"/>
      <c r="AI38" s="660"/>
      <c r="AJ38" s="660"/>
      <c r="AK38" s="660"/>
      <c r="AL38" s="624" t="s">
        <v>122</v>
      </c>
      <c r="AM38" s="625"/>
      <c r="AN38" s="625"/>
      <c r="AO38" s="661"/>
      <c r="AQ38" s="654" t="s">
        <v>323</v>
      </c>
      <c r="AR38" s="655"/>
      <c r="AS38" s="655"/>
      <c r="AT38" s="655"/>
      <c r="AU38" s="655"/>
      <c r="AV38" s="655"/>
      <c r="AW38" s="655"/>
      <c r="AX38" s="655"/>
      <c r="AY38" s="656"/>
      <c r="AZ38" s="621" t="s">
        <v>122</v>
      </c>
      <c r="BA38" s="622"/>
      <c r="BB38" s="622"/>
      <c r="BC38" s="622"/>
      <c r="BD38" s="634"/>
      <c r="BE38" s="634"/>
      <c r="BF38" s="657"/>
      <c r="BG38" s="618" t="s">
        <v>324</v>
      </c>
      <c r="BH38" s="619"/>
      <c r="BI38" s="619"/>
      <c r="BJ38" s="619"/>
      <c r="BK38" s="619"/>
      <c r="BL38" s="619"/>
      <c r="BM38" s="619"/>
      <c r="BN38" s="619"/>
      <c r="BO38" s="619"/>
      <c r="BP38" s="619"/>
      <c r="BQ38" s="619"/>
      <c r="BR38" s="619"/>
      <c r="BS38" s="619"/>
      <c r="BT38" s="619"/>
      <c r="BU38" s="620"/>
      <c r="BV38" s="621">
        <v>4145</v>
      </c>
      <c r="BW38" s="622"/>
      <c r="BX38" s="622"/>
      <c r="BY38" s="622"/>
      <c r="BZ38" s="622"/>
      <c r="CA38" s="622"/>
      <c r="CB38" s="658"/>
      <c r="CD38" s="618" t="s">
        <v>325</v>
      </c>
      <c r="CE38" s="619"/>
      <c r="CF38" s="619"/>
      <c r="CG38" s="619"/>
      <c r="CH38" s="619"/>
      <c r="CI38" s="619"/>
      <c r="CJ38" s="619"/>
      <c r="CK38" s="619"/>
      <c r="CL38" s="619"/>
      <c r="CM38" s="619"/>
      <c r="CN38" s="619"/>
      <c r="CO38" s="619"/>
      <c r="CP38" s="619"/>
      <c r="CQ38" s="620"/>
      <c r="CR38" s="621">
        <v>1277276</v>
      </c>
      <c r="CS38" s="622"/>
      <c r="CT38" s="622"/>
      <c r="CU38" s="622"/>
      <c r="CV38" s="622"/>
      <c r="CW38" s="622"/>
      <c r="CX38" s="622"/>
      <c r="CY38" s="623"/>
      <c r="CZ38" s="624">
        <v>10.3</v>
      </c>
      <c r="DA38" s="636"/>
      <c r="DB38" s="636"/>
      <c r="DC38" s="637"/>
      <c r="DD38" s="627">
        <v>1078477</v>
      </c>
      <c r="DE38" s="622"/>
      <c r="DF38" s="622"/>
      <c r="DG38" s="622"/>
      <c r="DH38" s="622"/>
      <c r="DI38" s="622"/>
      <c r="DJ38" s="622"/>
      <c r="DK38" s="623"/>
      <c r="DL38" s="627">
        <v>1011223</v>
      </c>
      <c r="DM38" s="622"/>
      <c r="DN38" s="622"/>
      <c r="DO38" s="622"/>
      <c r="DP38" s="622"/>
      <c r="DQ38" s="622"/>
      <c r="DR38" s="622"/>
      <c r="DS38" s="622"/>
      <c r="DT38" s="622"/>
      <c r="DU38" s="622"/>
      <c r="DV38" s="623"/>
      <c r="DW38" s="624">
        <v>12.8</v>
      </c>
      <c r="DX38" s="636"/>
      <c r="DY38" s="636"/>
      <c r="DZ38" s="636"/>
      <c r="EA38" s="636"/>
      <c r="EB38" s="636"/>
      <c r="EC38" s="648"/>
    </row>
    <row r="39" spans="2:133" ht="11.25" customHeight="1" x14ac:dyDescent="0.2">
      <c r="B39" s="618" t="s">
        <v>326</v>
      </c>
      <c r="C39" s="619"/>
      <c r="D39" s="619"/>
      <c r="E39" s="619"/>
      <c r="F39" s="619"/>
      <c r="G39" s="619"/>
      <c r="H39" s="619"/>
      <c r="I39" s="619"/>
      <c r="J39" s="619"/>
      <c r="K39" s="619"/>
      <c r="L39" s="619"/>
      <c r="M39" s="619"/>
      <c r="N39" s="619"/>
      <c r="O39" s="619"/>
      <c r="P39" s="619"/>
      <c r="Q39" s="620"/>
      <c r="R39" s="621" t="s">
        <v>122</v>
      </c>
      <c r="S39" s="622"/>
      <c r="T39" s="622"/>
      <c r="U39" s="622"/>
      <c r="V39" s="622"/>
      <c r="W39" s="622"/>
      <c r="X39" s="622"/>
      <c r="Y39" s="623"/>
      <c r="Z39" s="659" t="s">
        <v>122</v>
      </c>
      <c r="AA39" s="659"/>
      <c r="AB39" s="659"/>
      <c r="AC39" s="659"/>
      <c r="AD39" s="660" t="s">
        <v>122</v>
      </c>
      <c r="AE39" s="660"/>
      <c r="AF39" s="660"/>
      <c r="AG39" s="660"/>
      <c r="AH39" s="660"/>
      <c r="AI39" s="660"/>
      <c r="AJ39" s="660"/>
      <c r="AK39" s="660"/>
      <c r="AL39" s="624" t="s">
        <v>122</v>
      </c>
      <c r="AM39" s="625"/>
      <c r="AN39" s="625"/>
      <c r="AO39" s="661"/>
      <c r="AQ39" s="654" t="s">
        <v>327</v>
      </c>
      <c r="AR39" s="655"/>
      <c r="AS39" s="655"/>
      <c r="AT39" s="655"/>
      <c r="AU39" s="655"/>
      <c r="AV39" s="655"/>
      <c r="AW39" s="655"/>
      <c r="AX39" s="655"/>
      <c r="AY39" s="656"/>
      <c r="AZ39" s="621" t="s">
        <v>122</v>
      </c>
      <c r="BA39" s="622"/>
      <c r="BB39" s="622"/>
      <c r="BC39" s="622"/>
      <c r="BD39" s="634"/>
      <c r="BE39" s="634"/>
      <c r="BF39" s="657"/>
      <c r="BG39" s="618" t="s">
        <v>328</v>
      </c>
      <c r="BH39" s="619"/>
      <c r="BI39" s="619"/>
      <c r="BJ39" s="619"/>
      <c r="BK39" s="619"/>
      <c r="BL39" s="619"/>
      <c r="BM39" s="619"/>
      <c r="BN39" s="619"/>
      <c r="BO39" s="619"/>
      <c r="BP39" s="619"/>
      <c r="BQ39" s="619"/>
      <c r="BR39" s="619"/>
      <c r="BS39" s="619"/>
      <c r="BT39" s="619"/>
      <c r="BU39" s="620"/>
      <c r="BV39" s="621">
        <v>5947</v>
      </c>
      <c r="BW39" s="622"/>
      <c r="BX39" s="622"/>
      <c r="BY39" s="622"/>
      <c r="BZ39" s="622"/>
      <c r="CA39" s="622"/>
      <c r="CB39" s="658"/>
      <c r="CD39" s="618" t="s">
        <v>329</v>
      </c>
      <c r="CE39" s="619"/>
      <c r="CF39" s="619"/>
      <c r="CG39" s="619"/>
      <c r="CH39" s="619"/>
      <c r="CI39" s="619"/>
      <c r="CJ39" s="619"/>
      <c r="CK39" s="619"/>
      <c r="CL39" s="619"/>
      <c r="CM39" s="619"/>
      <c r="CN39" s="619"/>
      <c r="CO39" s="619"/>
      <c r="CP39" s="619"/>
      <c r="CQ39" s="620"/>
      <c r="CR39" s="621">
        <v>873828</v>
      </c>
      <c r="CS39" s="634"/>
      <c r="CT39" s="634"/>
      <c r="CU39" s="634"/>
      <c r="CV39" s="634"/>
      <c r="CW39" s="634"/>
      <c r="CX39" s="634"/>
      <c r="CY39" s="635"/>
      <c r="CZ39" s="624">
        <v>7</v>
      </c>
      <c r="DA39" s="636"/>
      <c r="DB39" s="636"/>
      <c r="DC39" s="637"/>
      <c r="DD39" s="627">
        <v>832037</v>
      </c>
      <c r="DE39" s="634"/>
      <c r="DF39" s="634"/>
      <c r="DG39" s="634"/>
      <c r="DH39" s="634"/>
      <c r="DI39" s="634"/>
      <c r="DJ39" s="634"/>
      <c r="DK39" s="635"/>
      <c r="DL39" s="627" t="s">
        <v>122</v>
      </c>
      <c r="DM39" s="634"/>
      <c r="DN39" s="634"/>
      <c r="DO39" s="634"/>
      <c r="DP39" s="634"/>
      <c r="DQ39" s="634"/>
      <c r="DR39" s="634"/>
      <c r="DS39" s="634"/>
      <c r="DT39" s="634"/>
      <c r="DU39" s="634"/>
      <c r="DV39" s="635"/>
      <c r="DW39" s="624" t="s">
        <v>122</v>
      </c>
      <c r="DX39" s="636"/>
      <c r="DY39" s="636"/>
      <c r="DZ39" s="636"/>
      <c r="EA39" s="636"/>
      <c r="EB39" s="636"/>
      <c r="EC39" s="648"/>
    </row>
    <row r="40" spans="2:133" ht="11.25" customHeight="1" x14ac:dyDescent="0.2">
      <c r="B40" s="618" t="s">
        <v>330</v>
      </c>
      <c r="C40" s="619"/>
      <c r="D40" s="619"/>
      <c r="E40" s="619"/>
      <c r="F40" s="619"/>
      <c r="G40" s="619"/>
      <c r="H40" s="619"/>
      <c r="I40" s="619"/>
      <c r="J40" s="619"/>
      <c r="K40" s="619"/>
      <c r="L40" s="619"/>
      <c r="M40" s="619"/>
      <c r="N40" s="619"/>
      <c r="O40" s="619"/>
      <c r="P40" s="619"/>
      <c r="Q40" s="620"/>
      <c r="R40" s="621">
        <v>41000</v>
      </c>
      <c r="S40" s="622"/>
      <c r="T40" s="622"/>
      <c r="U40" s="622"/>
      <c r="V40" s="622"/>
      <c r="W40" s="622"/>
      <c r="X40" s="622"/>
      <c r="Y40" s="623"/>
      <c r="Z40" s="659">
        <v>0.3</v>
      </c>
      <c r="AA40" s="659"/>
      <c r="AB40" s="659"/>
      <c r="AC40" s="659"/>
      <c r="AD40" s="660" t="s">
        <v>122</v>
      </c>
      <c r="AE40" s="660"/>
      <c r="AF40" s="660"/>
      <c r="AG40" s="660"/>
      <c r="AH40" s="660"/>
      <c r="AI40" s="660"/>
      <c r="AJ40" s="660"/>
      <c r="AK40" s="660"/>
      <c r="AL40" s="624" t="s">
        <v>122</v>
      </c>
      <c r="AM40" s="625"/>
      <c r="AN40" s="625"/>
      <c r="AO40" s="661"/>
      <c r="AQ40" s="654" t="s">
        <v>331</v>
      </c>
      <c r="AR40" s="655"/>
      <c r="AS40" s="655"/>
      <c r="AT40" s="655"/>
      <c r="AU40" s="655"/>
      <c r="AV40" s="655"/>
      <c r="AW40" s="655"/>
      <c r="AX40" s="655"/>
      <c r="AY40" s="656"/>
      <c r="AZ40" s="621" t="s">
        <v>122</v>
      </c>
      <c r="BA40" s="622"/>
      <c r="BB40" s="622"/>
      <c r="BC40" s="622"/>
      <c r="BD40" s="634"/>
      <c r="BE40" s="634"/>
      <c r="BF40" s="657"/>
      <c r="BG40" s="662" t="s">
        <v>332</v>
      </c>
      <c r="BH40" s="663"/>
      <c r="BI40" s="663"/>
      <c r="BJ40" s="663"/>
      <c r="BK40" s="663"/>
      <c r="BL40" s="211"/>
      <c r="BM40" s="619" t="s">
        <v>333</v>
      </c>
      <c r="BN40" s="619"/>
      <c r="BO40" s="619"/>
      <c r="BP40" s="619"/>
      <c r="BQ40" s="619"/>
      <c r="BR40" s="619"/>
      <c r="BS40" s="619"/>
      <c r="BT40" s="619"/>
      <c r="BU40" s="620"/>
      <c r="BV40" s="621">
        <v>116</v>
      </c>
      <c r="BW40" s="622"/>
      <c r="BX40" s="622"/>
      <c r="BY40" s="622"/>
      <c r="BZ40" s="622"/>
      <c r="CA40" s="622"/>
      <c r="CB40" s="658"/>
      <c r="CD40" s="618" t="s">
        <v>334</v>
      </c>
      <c r="CE40" s="619"/>
      <c r="CF40" s="619"/>
      <c r="CG40" s="619"/>
      <c r="CH40" s="619"/>
      <c r="CI40" s="619"/>
      <c r="CJ40" s="619"/>
      <c r="CK40" s="619"/>
      <c r="CL40" s="619"/>
      <c r="CM40" s="619"/>
      <c r="CN40" s="619"/>
      <c r="CO40" s="619"/>
      <c r="CP40" s="619"/>
      <c r="CQ40" s="620"/>
      <c r="CR40" s="621">
        <v>27000</v>
      </c>
      <c r="CS40" s="622"/>
      <c r="CT40" s="622"/>
      <c r="CU40" s="622"/>
      <c r="CV40" s="622"/>
      <c r="CW40" s="622"/>
      <c r="CX40" s="622"/>
      <c r="CY40" s="623"/>
      <c r="CZ40" s="624">
        <v>0.2</v>
      </c>
      <c r="DA40" s="636"/>
      <c r="DB40" s="636"/>
      <c r="DC40" s="637"/>
      <c r="DD40" s="627" t="s">
        <v>122</v>
      </c>
      <c r="DE40" s="622"/>
      <c r="DF40" s="622"/>
      <c r="DG40" s="622"/>
      <c r="DH40" s="622"/>
      <c r="DI40" s="622"/>
      <c r="DJ40" s="622"/>
      <c r="DK40" s="623"/>
      <c r="DL40" s="627" t="s">
        <v>122</v>
      </c>
      <c r="DM40" s="622"/>
      <c r="DN40" s="622"/>
      <c r="DO40" s="622"/>
      <c r="DP40" s="622"/>
      <c r="DQ40" s="622"/>
      <c r="DR40" s="622"/>
      <c r="DS40" s="622"/>
      <c r="DT40" s="622"/>
      <c r="DU40" s="622"/>
      <c r="DV40" s="623"/>
      <c r="DW40" s="624" t="s">
        <v>122</v>
      </c>
      <c r="DX40" s="636"/>
      <c r="DY40" s="636"/>
      <c r="DZ40" s="636"/>
      <c r="EA40" s="636"/>
      <c r="EB40" s="636"/>
      <c r="EC40" s="648"/>
    </row>
    <row r="41" spans="2:133" ht="11.25" customHeight="1" x14ac:dyDescent="0.2">
      <c r="B41" s="602" t="s">
        <v>335</v>
      </c>
      <c r="C41" s="603"/>
      <c r="D41" s="603"/>
      <c r="E41" s="603"/>
      <c r="F41" s="603"/>
      <c r="G41" s="603"/>
      <c r="H41" s="603"/>
      <c r="I41" s="603"/>
      <c r="J41" s="603"/>
      <c r="K41" s="603"/>
      <c r="L41" s="603"/>
      <c r="M41" s="603"/>
      <c r="N41" s="603"/>
      <c r="O41" s="603"/>
      <c r="P41" s="603"/>
      <c r="Q41" s="604"/>
      <c r="R41" s="605">
        <v>13094624</v>
      </c>
      <c r="S41" s="646"/>
      <c r="T41" s="646"/>
      <c r="U41" s="646"/>
      <c r="V41" s="646"/>
      <c r="W41" s="646"/>
      <c r="X41" s="646"/>
      <c r="Y41" s="649"/>
      <c r="Z41" s="650">
        <v>100</v>
      </c>
      <c r="AA41" s="650"/>
      <c r="AB41" s="650"/>
      <c r="AC41" s="650"/>
      <c r="AD41" s="651">
        <v>7830406</v>
      </c>
      <c r="AE41" s="651"/>
      <c r="AF41" s="651"/>
      <c r="AG41" s="651"/>
      <c r="AH41" s="651"/>
      <c r="AI41" s="651"/>
      <c r="AJ41" s="651"/>
      <c r="AK41" s="651"/>
      <c r="AL41" s="608">
        <v>100</v>
      </c>
      <c r="AM41" s="652"/>
      <c r="AN41" s="652"/>
      <c r="AO41" s="653"/>
      <c r="AQ41" s="654" t="s">
        <v>336</v>
      </c>
      <c r="AR41" s="655"/>
      <c r="AS41" s="655"/>
      <c r="AT41" s="655"/>
      <c r="AU41" s="655"/>
      <c r="AV41" s="655"/>
      <c r="AW41" s="655"/>
      <c r="AX41" s="655"/>
      <c r="AY41" s="656"/>
      <c r="AZ41" s="621">
        <v>247179</v>
      </c>
      <c r="BA41" s="622"/>
      <c r="BB41" s="622"/>
      <c r="BC41" s="622"/>
      <c r="BD41" s="634"/>
      <c r="BE41" s="634"/>
      <c r="BF41" s="657"/>
      <c r="BG41" s="662"/>
      <c r="BH41" s="663"/>
      <c r="BI41" s="663"/>
      <c r="BJ41" s="663"/>
      <c r="BK41" s="663"/>
      <c r="BL41" s="211"/>
      <c r="BM41" s="619" t="s">
        <v>337</v>
      </c>
      <c r="BN41" s="619"/>
      <c r="BO41" s="619"/>
      <c r="BP41" s="619"/>
      <c r="BQ41" s="619"/>
      <c r="BR41" s="619"/>
      <c r="BS41" s="619"/>
      <c r="BT41" s="619"/>
      <c r="BU41" s="620"/>
      <c r="BV41" s="621" t="s">
        <v>122</v>
      </c>
      <c r="BW41" s="622"/>
      <c r="BX41" s="622"/>
      <c r="BY41" s="622"/>
      <c r="BZ41" s="622"/>
      <c r="CA41" s="622"/>
      <c r="CB41" s="658"/>
      <c r="CD41" s="618" t="s">
        <v>338</v>
      </c>
      <c r="CE41" s="619"/>
      <c r="CF41" s="619"/>
      <c r="CG41" s="619"/>
      <c r="CH41" s="619"/>
      <c r="CI41" s="619"/>
      <c r="CJ41" s="619"/>
      <c r="CK41" s="619"/>
      <c r="CL41" s="619"/>
      <c r="CM41" s="619"/>
      <c r="CN41" s="619"/>
      <c r="CO41" s="619"/>
      <c r="CP41" s="619"/>
      <c r="CQ41" s="620"/>
      <c r="CR41" s="621" t="s">
        <v>122</v>
      </c>
      <c r="CS41" s="634"/>
      <c r="CT41" s="634"/>
      <c r="CU41" s="634"/>
      <c r="CV41" s="634"/>
      <c r="CW41" s="634"/>
      <c r="CX41" s="634"/>
      <c r="CY41" s="635"/>
      <c r="CZ41" s="624" t="s">
        <v>122</v>
      </c>
      <c r="DA41" s="636"/>
      <c r="DB41" s="636"/>
      <c r="DC41" s="637"/>
      <c r="DD41" s="627" t="s">
        <v>122</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2">
      <c r="AQ42" s="666" t="s">
        <v>339</v>
      </c>
      <c r="AR42" s="667"/>
      <c r="AS42" s="667"/>
      <c r="AT42" s="667"/>
      <c r="AU42" s="667"/>
      <c r="AV42" s="667"/>
      <c r="AW42" s="667"/>
      <c r="AX42" s="667"/>
      <c r="AY42" s="668"/>
      <c r="AZ42" s="605">
        <v>1030097</v>
      </c>
      <c r="BA42" s="646"/>
      <c r="BB42" s="646"/>
      <c r="BC42" s="646"/>
      <c r="BD42" s="606"/>
      <c r="BE42" s="606"/>
      <c r="BF42" s="669"/>
      <c r="BG42" s="664"/>
      <c r="BH42" s="665"/>
      <c r="BI42" s="665"/>
      <c r="BJ42" s="665"/>
      <c r="BK42" s="665"/>
      <c r="BL42" s="212"/>
      <c r="BM42" s="603" t="s">
        <v>340</v>
      </c>
      <c r="BN42" s="603"/>
      <c r="BO42" s="603"/>
      <c r="BP42" s="603"/>
      <c r="BQ42" s="603"/>
      <c r="BR42" s="603"/>
      <c r="BS42" s="603"/>
      <c r="BT42" s="603"/>
      <c r="BU42" s="604"/>
      <c r="BV42" s="605">
        <v>341</v>
      </c>
      <c r="BW42" s="646"/>
      <c r="BX42" s="646"/>
      <c r="BY42" s="646"/>
      <c r="BZ42" s="646"/>
      <c r="CA42" s="646"/>
      <c r="CB42" s="647"/>
      <c r="CD42" s="618" t="s">
        <v>341</v>
      </c>
      <c r="CE42" s="619"/>
      <c r="CF42" s="619"/>
      <c r="CG42" s="619"/>
      <c r="CH42" s="619"/>
      <c r="CI42" s="619"/>
      <c r="CJ42" s="619"/>
      <c r="CK42" s="619"/>
      <c r="CL42" s="619"/>
      <c r="CM42" s="619"/>
      <c r="CN42" s="619"/>
      <c r="CO42" s="619"/>
      <c r="CP42" s="619"/>
      <c r="CQ42" s="620"/>
      <c r="CR42" s="621">
        <v>1230537</v>
      </c>
      <c r="CS42" s="634"/>
      <c r="CT42" s="634"/>
      <c r="CU42" s="634"/>
      <c r="CV42" s="634"/>
      <c r="CW42" s="634"/>
      <c r="CX42" s="634"/>
      <c r="CY42" s="635"/>
      <c r="CZ42" s="624">
        <v>9.9</v>
      </c>
      <c r="DA42" s="636"/>
      <c r="DB42" s="636"/>
      <c r="DC42" s="637"/>
      <c r="DD42" s="627">
        <v>494152</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2">
      <c r="B43" s="202" t="s">
        <v>342</v>
      </c>
      <c r="CD43" s="618" t="s">
        <v>343</v>
      </c>
      <c r="CE43" s="619"/>
      <c r="CF43" s="619"/>
      <c r="CG43" s="619"/>
      <c r="CH43" s="619"/>
      <c r="CI43" s="619"/>
      <c r="CJ43" s="619"/>
      <c r="CK43" s="619"/>
      <c r="CL43" s="619"/>
      <c r="CM43" s="619"/>
      <c r="CN43" s="619"/>
      <c r="CO43" s="619"/>
      <c r="CP43" s="619"/>
      <c r="CQ43" s="620"/>
      <c r="CR43" s="621">
        <v>13229</v>
      </c>
      <c r="CS43" s="634"/>
      <c r="CT43" s="634"/>
      <c r="CU43" s="634"/>
      <c r="CV43" s="634"/>
      <c r="CW43" s="634"/>
      <c r="CX43" s="634"/>
      <c r="CY43" s="635"/>
      <c r="CZ43" s="624">
        <v>0.1</v>
      </c>
      <c r="DA43" s="636"/>
      <c r="DB43" s="636"/>
      <c r="DC43" s="637"/>
      <c r="DD43" s="627">
        <v>12348</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2">
      <c r="B44" s="638" t="s">
        <v>344</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292</v>
      </c>
      <c r="CE44" s="641"/>
      <c r="CF44" s="618" t="s">
        <v>345</v>
      </c>
      <c r="CG44" s="619"/>
      <c r="CH44" s="619"/>
      <c r="CI44" s="619"/>
      <c r="CJ44" s="619"/>
      <c r="CK44" s="619"/>
      <c r="CL44" s="619"/>
      <c r="CM44" s="619"/>
      <c r="CN44" s="619"/>
      <c r="CO44" s="619"/>
      <c r="CP44" s="619"/>
      <c r="CQ44" s="620"/>
      <c r="CR44" s="621">
        <v>1130024</v>
      </c>
      <c r="CS44" s="622"/>
      <c r="CT44" s="622"/>
      <c r="CU44" s="622"/>
      <c r="CV44" s="622"/>
      <c r="CW44" s="622"/>
      <c r="CX44" s="622"/>
      <c r="CY44" s="623"/>
      <c r="CZ44" s="624">
        <v>9.1</v>
      </c>
      <c r="DA44" s="625"/>
      <c r="DB44" s="625"/>
      <c r="DC44" s="626"/>
      <c r="DD44" s="627">
        <v>422639</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2">
      <c r="B45" s="638" t="s">
        <v>346</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347</v>
      </c>
      <c r="CG45" s="619"/>
      <c r="CH45" s="619"/>
      <c r="CI45" s="619"/>
      <c r="CJ45" s="619"/>
      <c r="CK45" s="619"/>
      <c r="CL45" s="619"/>
      <c r="CM45" s="619"/>
      <c r="CN45" s="619"/>
      <c r="CO45" s="619"/>
      <c r="CP45" s="619"/>
      <c r="CQ45" s="620"/>
      <c r="CR45" s="621">
        <v>457055</v>
      </c>
      <c r="CS45" s="634"/>
      <c r="CT45" s="634"/>
      <c r="CU45" s="634"/>
      <c r="CV45" s="634"/>
      <c r="CW45" s="634"/>
      <c r="CX45" s="634"/>
      <c r="CY45" s="635"/>
      <c r="CZ45" s="624">
        <v>3.7</v>
      </c>
      <c r="DA45" s="636"/>
      <c r="DB45" s="636"/>
      <c r="DC45" s="637"/>
      <c r="DD45" s="627">
        <v>207552</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2">
      <c r="B46" s="213"/>
      <c r="CD46" s="642"/>
      <c r="CE46" s="643"/>
      <c r="CF46" s="618" t="s">
        <v>348</v>
      </c>
      <c r="CG46" s="619"/>
      <c r="CH46" s="619"/>
      <c r="CI46" s="619"/>
      <c r="CJ46" s="619"/>
      <c r="CK46" s="619"/>
      <c r="CL46" s="619"/>
      <c r="CM46" s="619"/>
      <c r="CN46" s="619"/>
      <c r="CO46" s="619"/>
      <c r="CP46" s="619"/>
      <c r="CQ46" s="620"/>
      <c r="CR46" s="621">
        <v>672969</v>
      </c>
      <c r="CS46" s="622"/>
      <c r="CT46" s="622"/>
      <c r="CU46" s="622"/>
      <c r="CV46" s="622"/>
      <c r="CW46" s="622"/>
      <c r="CX46" s="622"/>
      <c r="CY46" s="623"/>
      <c r="CZ46" s="624">
        <v>5.4</v>
      </c>
      <c r="DA46" s="625"/>
      <c r="DB46" s="625"/>
      <c r="DC46" s="626"/>
      <c r="DD46" s="627">
        <v>215087</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2">
      <c r="B47" s="213"/>
      <c r="CD47" s="642"/>
      <c r="CE47" s="643"/>
      <c r="CF47" s="618" t="s">
        <v>349</v>
      </c>
      <c r="CG47" s="619"/>
      <c r="CH47" s="619"/>
      <c r="CI47" s="619"/>
      <c r="CJ47" s="619"/>
      <c r="CK47" s="619"/>
      <c r="CL47" s="619"/>
      <c r="CM47" s="619"/>
      <c r="CN47" s="619"/>
      <c r="CO47" s="619"/>
      <c r="CP47" s="619"/>
      <c r="CQ47" s="620"/>
      <c r="CR47" s="621">
        <v>100513</v>
      </c>
      <c r="CS47" s="634"/>
      <c r="CT47" s="634"/>
      <c r="CU47" s="634"/>
      <c r="CV47" s="634"/>
      <c r="CW47" s="634"/>
      <c r="CX47" s="634"/>
      <c r="CY47" s="635"/>
      <c r="CZ47" s="624">
        <v>0.8</v>
      </c>
      <c r="DA47" s="636"/>
      <c r="DB47" s="636"/>
      <c r="DC47" s="637"/>
      <c r="DD47" s="627">
        <v>71513</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ht="11" x14ac:dyDescent="0.2">
      <c r="B48" s="213"/>
      <c r="CD48" s="644"/>
      <c r="CE48" s="645"/>
      <c r="CF48" s="618" t="s">
        <v>350</v>
      </c>
      <c r="CG48" s="619"/>
      <c r="CH48" s="619"/>
      <c r="CI48" s="619"/>
      <c r="CJ48" s="619"/>
      <c r="CK48" s="619"/>
      <c r="CL48" s="619"/>
      <c r="CM48" s="619"/>
      <c r="CN48" s="619"/>
      <c r="CO48" s="619"/>
      <c r="CP48" s="619"/>
      <c r="CQ48" s="620"/>
      <c r="CR48" s="621" t="s">
        <v>122</v>
      </c>
      <c r="CS48" s="622"/>
      <c r="CT48" s="622"/>
      <c r="CU48" s="622"/>
      <c r="CV48" s="622"/>
      <c r="CW48" s="622"/>
      <c r="CX48" s="622"/>
      <c r="CY48" s="623"/>
      <c r="CZ48" s="624" t="s">
        <v>122</v>
      </c>
      <c r="DA48" s="625"/>
      <c r="DB48" s="625"/>
      <c r="DC48" s="626"/>
      <c r="DD48" s="627" t="s">
        <v>122</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2">
      <c r="B49" s="213"/>
      <c r="CD49" s="602" t="s">
        <v>351</v>
      </c>
      <c r="CE49" s="603"/>
      <c r="CF49" s="603"/>
      <c r="CG49" s="603"/>
      <c r="CH49" s="603"/>
      <c r="CI49" s="603"/>
      <c r="CJ49" s="603"/>
      <c r="CK49" s="603"/>
      <c r="CL49" s="603"/>
      <c r="CM49" s="603"/>
      <c r="CN49" s="603"/>
      <c r="CO49" s="603"/>
      <c r="CP49" s="603"/>
      <c r="CQ49" s="604"/>
      <c r="CR49" s="605">
        <v>12457973</v>
      </c>
      <c r="CS49" s="606"/>
      <c r="CT49" s="606"/>
      <c r="CU49" s="606"/>
      <c r="CV49" s="606"/>
      <c r="CW49" s="606"/>
      <c r="CX49" s="606"/>
      <c r="CY49" s="607"/>
      <c r="CZ49" s="608">
        <v>100</v>
      </c>
      <c r="DA49" s="609"/>
      <c r="DB49" s="609"/>
      <c r="DC49" s="610"/>
      <c r="DD49" s="611">
        <v>9367616</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uFFAUUdyMptDkWoYJis3daElFU3MXIBXC4ZMc6h/nXr9tAhczth/jUYm6r/B9StfSLpBq5CWM7uCjYtMR7NCEQ==" saltValue="jGldd/cqS2xKnDwSD+nWKw=="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Normal="100" zoomScaleSheetLayoutView="70" workbookViewId="0"/>
  </sheetViews>
  <sheetFormatPr defaultColWidth="0" defaultRowHeight="13" zeroHeight="1" x14ac:dyDescent="0.2"/>
  <cols>
    <col min="1" max="130" width="2.81640625" style="219" customWidth="1"/>
    <col min="131" max="131" width="1.6328125" style="219" customWidth="1"/>
    <col min="132" max="16384" width="9" style="219" hidden="1"/>
  </cols>
  <sheetData>
    <row r="1" spans="1:131" ht="11.25" customHeight="1" thickBot="1" x14ac:dyDescent="0.25">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5">
      <c r="A2" s="1092" t="s">
        <v>352</v>
      </c>
      <c r="B2" s="1092"/>
      <c r="C2" s="1092"/>
      <c r="D2" s="1092"/>
      <c r="E2" s="1092"/>
      <c r="F2" s="1092"/>
      <c r="G2" s="1092"/>
      <c r="H2" s="1092"/>
      <c r="I2" s="1092"/>
      <c r="J2" s="1092"/>
      <c r="K2" s="1092"/>
      <c r="L2" s="1092"/>
      <c r="M2" s="1092"/>
      <c r="N2" s="1092"/>
      <c r="O2" s="1092"/>
      <c r="P2" s="1092"/>
      <c r="Q2" s="1092"/>
      <c r="R2" s="1092"/>
      <c r="S2" s="1092"/>
      <c r="T2" s="1092"/>
      <c r="U2" s="1092"/>
      <c r="V2" s="1092"/>
      <c r="W2" s="1092"/>
      <c r="X2" s="1092"/>
      <c r="Y2" s="1092"/>
      <c r="Z2" s="1092"/>
      <c r="AA2" s="1092"/>
      <c r="AB2" s="1092"/>
      <c r="AC2" s="1092"/>
      <c r="AD2" s="1092"/>
      <c r="AE2" s="1092"/>
      <c r="AF2" s="1092"/>
      <c r="AG2" s="1092"/>
      <c r="AH2" s="1092"/>
      <c r="AI2" s="1092"/>
      <c r="AJ2" s="1092"/>
      <c r="AK2" s="1092"/>
      <c r="AL2" s="1092"/>
      <c r="AM2" s="1092"/>
      <c r="AN2" s="1092"/>
      <c r="AO2" s="1092"/>
      <c r="AP2" s="1092"/>
      <c r="AQ2" s="1092"/>
      <c r="AR2" s="1092"/>
      <c r="AS2" s="1092"/>
      <c r="AT2" s="1092"/>
      <c r="AU2" s="1092"/>
      <c r="AV2" s="1092"/>
      <c r="AW2" s="1092"/>
      <c r="AX2" s="1092"/>
      <c r="AY2" s="1092"/>
      <c r="AZ2" s="1092"/>
      <c r="BA2" s="1092"/>
      <c r="BB2" s="1092"/>
      <c r="BC2" s="1092"/>
      <c r="BD2" s="1092"/>
      <c r="BE2" s="1092"/>
      <c r="BF2" s="1092"/>
      <c r="BG2" s="1092"/>
      <c r="BH2" s="1092"/>
      <c r="BI2" s="1092"/>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1093" t="s">
        <v>353</v>
      </c>
      <c r="DK2" s="1094"/>
      <c r="DL2" s="1094"/>
      <c r="DM2" s="1094"/>
      <c r="DN2" s="1094"/>
      <c r="DO2" s="1095"/>
      <c r="DP2" s="216"/>
      <c r="DQ2" s="1093" t="s">
        <v>354</v>
      </c>
      <c r="DR2" s="1094"/>
      <c r="DS2" s="1094"/>
      <c r="DT2" s="1094"/>
      <c r="DU2" s="1094"/>
      <c r="DV2" s="1094"/>
      <c r="DW2" s="1094"/>
      <c r="DX2" s="1094"/>
      <c r="DY2" s="1094"/>
      <c r="DZ2" s="1095"/>
      <c r="EA2" s="218"/>
    </row>
    <row r="3" spans="1:131" ht="11.25" customHeigh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5">
      <c r="A4" s="1060" t="s">
        <v>355</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c r="AD4" s="1060"/>
      <c r="AE4" s="1060"/>
      <c r="AF4" s="1060"/>
      <c r="AG4" s="1060"/>
      <c r="AH4" s="1060"/>
      <c r="AI4" s="1060"/>
      <c r="AJ4" s="1060"/>
      <c r="AK4" s="1060"/>
      <c r="AL4" s="1060"/>
      <c r="AM4" s="1060"/>
      <c r="AN4" s="1060"/>
      <c r="AO4" s="1060"/>
      <c r="AP4" s="1060"/>
      <c r="AQ4" s="1060"/>
      <c r="AR4" s="1060"/>
      <c r="AS4" s="1060"/>
      <c r="AT4" s="1060"/>
      <c r="AU4" s="1060"/>
      <c r="AV4" s="1060"/>
      <c r="AW4" s="1060"/>
      <c r="AX4" s="1060"/>
      <c r="AY4" s="1060"/>
      <c r="AZ4" s="220"/>
      <c r="BA4" s="220"/>
      <c r="BB4" s="220"/>
      <c r="BC4" s="220"/>
      <c r="BD4" s="220"/>
      <c r="BE4" s="221"/>
      <c r="BF4" s="221"/>
      <c r="BG4" s="221"/>
      <c r="BH4" s="221"/>
      <c r="BI4" s="221"/>
      <c r="BJ4" s="221"/>
      <c r="BK4" s="221"/>
      <c r="BL4" s="221"/>
      <c r="BM4" s="221"/>
      <c r="BN4" s="221"/>
      <c r="BO4" s="221"/>
      <c r="BP4" s="221"/>
      <c r="BQ4" s="730" t="s">
        <v>356</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22"/>
    </row>
    <row r="5" spans="1:131" s="223" customFormat="1" ht="26.25" customHeight="1" x14ac:dyDescent="0.2">
      <c r="A5" s="996" t="s">
        <v>357</v>
      </c>
      <c r="B5" s="997"/>
      <c r="C5" s="997"/>
      <c r="D5" s="997"/>
      <c r="E5" s="997"/>
      <c r="F5" s="997"/>
      <c r="G5" s="997"/>
      <c r="H5" s="997"/>
      <c r="I5" s="997"/>
      <c r="J5" s="997"/>
      <c r="K5" s="997"/>
      <c r="L5" s="997"/>
      <c r="M5" s="997"/>
      <c r="N5" s="997"/>
      <c r="O5" s="997"/>
      <c r="P5" s="998"/>
      <c r="Q5" s="1002" t="s">
        <v>358</v>
      </c>
      <c r="R5" s="1003"/>
      <c r="S5" s="1003"/>
      <c r="T5" s="1003"/>
      <c r="U5" s="1004"/>
      <c r="V5" s="1002" t="s">
        <v>359</v>
      </c>
      <c r="W5" s="1003"/>
      <c r="X5" s="1003"/>
      <c r="Y5" s="1003"/>
      <c r="Z5" s="1004"/>
      <c r="AA5" s="1002" t="s">
        <v>360</v>
      </c>
      <c r="AB5" s="1003"/>
      <c r="AC5" s="1003"/>
      <c r="AD5" s="1003"/>
      <c r="AE5" s="1003"/>
      <c r="AF5" s="1096" t="s">
        <v>361</v>
      </c>
      <c r="AG5" s="1003"/>
      <c r="AH5" s="1003"/>
      <c r="AI5" s="1003"/>
      <c r="AJ5" s="1016"/>
      <c r="AK5" s="1003" t="s">
        <v>362</v>
      </c>
      <c r="AL5" s="1003"/>
      <c r="AM5" s="1003"/>
      <c r="AN5" s="1003"/>
      <c r="AO5" s="1004"/>
      <c r="AP5" s="1002" t="s">
        <v>363</v>
      </c>
      <c r="AQ5" s="1003"/>
      <c r="AR5" s="1003"/>
      <c r="AS5" s="1003"/>
      <c r="AT5" s="1004"/>
      <c r="AU5" s="1002" t="s">
        <v>364</v>
      </c>
      <c r="AV5" s="1003"/>
      <c r="AW5" s="1003"/>
      <c r="AX5" s="1003"/>
      <c r="AY5" s="1016"/>
      <c r="AZ5" s="220"/>
      <c r="BA5" s="220"/>
      <c r="BB5" s="220"/>
      <c r="BC5" s="220"/>
      <c r="BD5" s="220"/>
      <c r="BE5" s="221"/>
      <c r="BF5" s="221"/>
      <c r="BG5" s="221"/>
      <c r="BH5" s="221"/>
      <c r="BI5" s="221"/>
      <c r="BJ5" s="221"/>
      <c r="BK5" s="221"/>
      <c r="BL5" s="221"/>
      <c r="BM5" s="221"/>
      <c r="BN5" s="221"/>
      <c r="BO5" s="221"/>
      <c r="BP5" s="221"/>
      <c r="BQ5" s="996" t="s">
        <v>365</v>
      </c>
      <c r="BR5" s="997"/>
      <c r="BS5" s="997"/>
      <c r="BT5" s="997"/>
      <c r="BU5" s="997"/>
      <c r="BV5" s="997"/>
      <c r="BW5" s="997"/>
      <c r="BX5" s="997"/>
      <c r="BY5" s="997"/>
      <c r="BZ5" s="997"/>
      <c r="CA5" s="997"/>
      <c r="CB5" s="997"/>
      <c r="CC5" s="997"/>
      <c r="CD5" s="997"/>
      <c r="CE5" s="997"/>
      <c r="CF5" s="997"/>
      <c r="CG5" s="998"/>
      <c r="CH5" s="1002" t="s">
        <v>366</v>
      </c>
      <c r="CI5" s="1003"/>
      <c r="CJ5" s="1003"/>
      <c r="CK5" s="1003"/>
      <c r="CL5" s="1004"/>
      <c r="CM5" s="1002" t="s">
        <v>367</v>
      </c>
      <c r="CN5" s="1003"/>
      <c r="CO5" s="1003"/>
      <c r="CP5" s="1003"/>
      <c r="CQ5" s="1004"/>
      <c r="CR5" s="1002" t="s">
        <v>368</v>
      </c>
      <c r="CS5" s="1003"/>
      <c r="CT5" s="1003"/>
      <c r="CU5" s="1003"/>
      <c r="CV5" s="1004"/>
      <c r="CW5" s="1002" t="s">
        <v>369</v>
      </c>
      <c r="CX5" s="1003"/>
      <c r="CY5" s="1003"/>
      <c r="CZ5" s="1003"/>
      <c r="DA5" s="1004"/>
      <c r="DB5" s="1002" t="s">
        <v>370</v>
      </c>
      <c r="DC5" s="1003"/>
      <c r="DD5" s="1003"/>
      <c r="DE5" s="1003"/>
      <c r="DF5" s="1004"/>
      <c r="DG5" s="1086" t="s">
        <v>371</v>
      </c>
      <c r="DH5" s="1087"/>
      <c r="DI5" s="1087"/>
      <c r="DJ5" s="1087"/>
      <c r="DK5" s="1088"/>
      <c r="DL5" s="1086" t="s">
        <v>372</v>
      </c>
      <c r="DM5" s="1087"/>
      <c r="DN5" s="1087"/>
      <c r="DO5" s="1087"/>
      <c r="DP5" s="1088"/>
      <c r="DQ5" s="1002" t="s">
        <v>373</v>
      </c>
      <c r="DR5" s="1003"/>
      <c r="DS5" s="1003"/>
      <c r="DT5" s="1003"/>
      <c r="DU5" s="1004"/>
      <c r="DV5" s="1002" t="s">
        <v>364</v>
      </c>
      <c r="DW5" s="1003"/>
      <c r="DX5" s="1003"/>
      <c r="DY5" s="1003"/>
      <c r="DZ5" s="1016"/>
      <c r="EA5" s="222"/>
    </row>
    <row r="6" spans="1:131" s="223" customFormat="1" ht="26.25" customHeight="1" thickBot="1" x14ac:dyDescent="0.25">
      <c r="A6" s="999"/>
      <c r="B6" s="1000"/>
      <c r="C6" s="1000"/>
      <c r="D6" s="1000"/>
      <c r="E6" s="1000"/>
      <c r="F6" s="1000"/>
      <c r="G6" s="1000"/>
      <c r="H6" s="1000"/>
      <c r="I6" s="1000"/>
      <c r="J6" s="1000"/>
      <c r="K6" s="1000"/>
      <c r="L6" s="1000"/>
      <c r="M6" s="1000"/>
      <c r="N6" s="1000"/>
      <c r="O6" s="1000"/>
      <c r="P6" s="1001"/>
      <c r="Q6" s="1005"/>
      <c r="R6" s="1006"/>
      <c r="S6" s="1006"/>
      <c r="T6" s="1006"/>
      <c r="U6" s="1007"/>
      <c r="V6" s="1005"/>
      <c r="W6" s="1006"/>
      <c r="X6" s="1006"/>
      <c r="Y6" s="1006"/>
      <c r="Z6" s="1007"/>
      <c r="AA6" s="1005"/>
      <c r="AB6" s="1006"/>
      <c r="AC6" s="1006"/>
      <c r="AD6" s="1006"/>
      <c r="AE6" s="1006"/>
      <c r="AF6" s="1097"/>
      <c r="AG6" s="1006"/>
      <c r="AH6" s="1006"/>
      <c r="AI6" s="1006"/>
      <c r="AJ6" s="1017"/>
      <c r="AK6" s="1006"/>
      <c r="AL6" s="1006"/>
      <c r="AM6" s="1006"/>
      <c r="AN6" s="1006"/>
      <c r="AO6" s="1007"/>
      <c r="AP6" s="1005"/>
      <c r="AQ6" s="1006"/>
      <c r="AR6" s="1006"/>
      <c r="AS6" s="1006"/>
      <c r="AT6" s="1007"/>
      <c r="AU6" s="1005"/>
      <c r="AV6" s="1006"/>
      <c r="AW6" s="1006"/>
      <c r="AX6" s="1006"/>
      <c r="AY6" s="1017"/>
      <c r="AZ6" s="220"/>
      <c r="BA6" s="220"/>
      <c r="BB6" s="220"/>
      <c r="BC6" s="220"/>
      <c r="BD6" s="220"/>
      <c r="BE6" s="221"/>
      <c r="BF6" s="221"/>
      <c r="BG6" s="221"/>
      <c r="BH6" s="221"/>
      <c r="BI6" s="221"/>
      <c r="BJ6" s="221"/>
      <c r="BK6" s="221"/>
      <c r="BL6" s="221"/>
      <c r="BM6" s="221"/>
      <c r="BN6" s="221"/>
      <c r="BO6" s="221"/>
      <c r="BP6" s="221"/>
      <c r="BQ6" s="999"/>
      <c r="BR6" s="1000"/>
      <c r="BS6" s="1000"/>
      <c r="BT6" s="1000"/>
      <c r="BU6" s="1000"/>
      <c r="BV6" s="1000"/>
      <c r="BW6" s="1000"/>
      <c r="BX6" s="1000"/>
      <c r="BY6" s="1000"/>
      <c r="BZ6" s="1000"/>
      <c r="CA6" s="1000"/>
      <c r="CB6" s="1000"/>
      <c r="CC6" s="1000"/>
      <c r="CD6" s="1000"/>
      <c r="CE6" s="1000"/>
      <c r="CF6" s="1000"/>
      <c r="CG6" s="1001"/>
      <c r="CH6" s="1005"/>
      <c r="CI6" s="1006"/>
      <c r="CJ6" s="1006"/>
      <c r="CK6" s="1006"/>
      <c r="CL6" s="1007"/>
      <c r="CM6" s="1005"/>
      <c r="CN6" s="1006"/>
      <c r="CO6" s="1006"/>
      <c r="CP6" s="1006"/>
      <c r="CQ6" s="1007"/>
      <c r="CR6" s="1005"/>
      <c r="CS6" s="1006"/>
      <c r="CT6" s="1006"/>
      <c r="CU6" s="1006"/>
      <c r="CV6" s="1007"/>
      <c r="CW6" s="1005"/>
      <c r="CX6" s="1006"/>
      <c r="CY6" s="1006"/>
      <c r="CZ6" s="1006"/>
      <c r="DA6" s="1007"/>
      <c r="DB6" s="1005"/>
      <c r="DC6" s="1006"/>
      <c r="DD6" s="1006"/>
      <c r="DE6" s="1006"/>
      <c r="DF6" s="1007"/>
      <c r="DG6" s="1089"/>
      <c r="DH6" s="1090"/>
      <c r="DI6" s="1090"/>
      <c r="DJ6" s="1090"/>
      <c r="DK6" s="1091"/>
      <c r="DL6" s="1089"/>
      <c r="DM6" s="1090"/>
      <c r="DN6" s="1090"/>
      <c r="DO6" s="1090"/>
      <c r="DP6" s="1091"/>
      <c r="DQ6" s="1005"/>
      <c r="DR6" s="1006"/>
      <c r="DS6" s="1006"/>
      <c r="DT6" s="1006"/>
      <c r="DU6" s="1007"/>
      <c r="DV6" s="1005"/>
      <c r="DW6" s="1006"/>
      <c r="DX6" s="1006"/>
      <c r="DY6" s="1006"/>
      <c r="DZ6" s="1017"/>
      <c r="EA6" s="222"/>
    </row>
    <row r="7" spans="1:131" s="223" customFormat="1" ht="26.25" customHeight="1" thickTop="1" x14ac:dyDescent="0.2">
      <c r="A7" s="224">
        <v>1</v>
      </c>
      <c r="B7" s="1048" t="s">
        <v>374</v>
      </c>
      <c r="C7" s="1049"/>
      <c r="D7" s="1049"/>
      <c r="E7" s="1049"/>
      <c r="F7" s="1049"/>
      <c r="G7" s="1049"/>
      <c r="H7" s="1049"/>
      <c r="I7" s="1049"/>
      <c r="J7" s="1049"/>
      <c r="K7" s="1049"/>
      <c r="L7" s="1049"/>
      <c r="M7" s="1049"/>
      <c r="N7" s="1049"/>
      <c r="O7" s="1049"/>
      <c r="P7" s="1050"/>
      <c r="Q7" s="1104">
        <v>13131</v>
      </c>
      <c r="R7" s="1105"/>
      <c r="S7" s="1105"/>
      <c r="T7" s="1105"/>
      <c r="U7" s="1105"/>
      <c r="V7" s="1105">
        <v>12495</v>
      </c>
      <c r="W7" s="1105"/>
      <c r="X7" s="1105"/>
      <c r="Y7" s="1105"/>
      <c r="Z7" s="1105"/>
      <c r="AA7" s="1105">
        <v>637</v>
      </c>
      <c r="AB7" s="1105"/>
      <c r="AC7" s="1105"/>
      <c r="AD7" s="1105"/>
      <c r="AE7" s="1106"/>
      <c r="AF7" s="1107">
        <v>611</v>
      </c>
      <c r="AG7" s="1108"/>
      <c r="AH7" s="1108"/>
      <c r="AI7" s="1108"/>
      <c r="AJ7" s="1109"/>
      <c r="AK7" s="1110">
        <v>878</v>
      </c>
      <c r="AL7" s="1111"/>
      <c r="AM7" s="1111"/>
      <c r="AN7" s="1111"/>
      <c r="AO7" s="1111"/>
      <c r="AP7" s="1111">
        <v>7170</v>
      </c>
      <c r="AQ7" s="1111"/>
      <c r="AR7" s="1111"/>
      <c r="AS7" s="1111"/>
      <c r="AT7" s="1111"/>
      <c r="AU7" s="1112"/>
      <c r="AV7" s="1112"/>
      <c r="AW7" s="1112"/>
      <c r="AX7" s="1112"/>
      <c r="AY7" s="1113"/>
      <c r="AZ7" s="220"/>
      <c r="BA7" s="220"/>
      <c r="BB7" s="220"/>
      <c r="BC7" s="220"/>
      <c r="BD7" s="220"/>
      <c r="BE7" s="221"/>
      <c r="BF7" s="221"/>
      <c r="BG7" s="221"/>
      <c r="BH7" s="221"/>
      <c r="BI7" s="221"/>
      <c r="BJ7" s="221"/>
      <c r="BK7" s="221"/>
      <c r="BL7" s="221"/>
      <c r="BM7" s="221"/>
      <c r="BN7" s="221"/>
      <c r="BO7" s="221"/>
      <c r="BP7" s="221"/>
      <c r="BQ7" s="224">
        <v>1</v>
      </c>
      <c r="BR7" s="225" t="s">
        <v>556</v>
      </c>
      <c r="BS7" s="1101" t="s">
        <v>549</v>
      </c>
      <c r="BT7" s="1102"/>
      <c r="BU7" s="1102"/>
      <c r="BV7" s="1102"/>
      <c r="BW7" s="1102"/>
      <c r="BX7" s="1102"/>
      <c r="BY7" s="1102"/>
      <c r="BZ7" s="1102"/>
      <c r="CA7" s="1102"/>
      <c r="CB7" s="1102"/>
      <c r="CC7" s="1102"/>
      <c r="CD7" s="1102"/>
      <c r="CE7" s="1102"/>
      <c r="CF7" s="1102"/>
      <c r="CG7" s="1114"/>
      <c r="CH7" s="1098">
        <v>0</v>
      </c>
      <c r="CI7" s="1099"/>
      <c r="CJ7" s="1099"/>
      <c r="CK7" s="1099"/>
      <c r="CL7" s="1100"/>
      <c r="CM7" s="1098">
        <v>7</v>
      </c>
      <c r="CN7" s="1099"/>
      <c r="CO7" s="1099"/>
      <c r="CP7" s="1099"/>
      <c r="CQ7" s="1100"/>
      <c r="CR7" s="1098">
        <v>5</v>
      </c>
      <c r="CS7" s="1099"/>
      <c r="CT7" s="1099"/>
      <c r="CU7" s="1099"/>
      <c r="CV7" s="1100"/>
      <c r="CW7" s="1098" t="s">
        <v>544</v>
      </c>
      <c r="CX7" s="1099"/>
      <c r="CY7" s="1099"/>
      <c r="CZ7" s="1099"/>
      <c r="DA7" s="1100"/>
      <c r="DB7" s="1098">
        <v>686</v>
      </c>
      <c r="DC7" s="1099"/>
      <c r="DD7" s="1099"/>
      <c r="DE7" s="1099"/>
      <c r="DF7" s="1100"/>
      <c r="DG7" s="1098" t="s">
        <v>544</v>
      </c>
      <c r="DH7" s="1099"/>
      <c r="DI7" s="1099"/>
      <c r="DJ7" s="1099"/>
      <c r="DK7" s="1100"/>
      <c r="DL7" s="1098" t="s">
        <v>544</v>
      </c>
      <c r="DM7" s="1099"/>
      <c r="DN7" s="1099"/>
      <c r="DO7" s="1099"/>
      <c r="DP7" s="1100"/>
      <c r="DQ7" s="1098" t="s">
        <v>544</v>
      </c>
      <c r="DR7" s="1099"/>
      <c r="DS7" s="1099"/>
      <c r="DT7" s="1099"/>
      <c r="DU7" s="1100"/>
      <c r="DV7" s="1101"/>
      <c r="DW7" s="1102"/>
      <c r="DX7" s="1102"/>
      <c r="DY7" s="1102"/>
      <c r="DZ7" s="1103"/>
      <c r="EA7" s="222"/>
    </row>
    <row r="8" spans="1:131" s="223" customFormat="1" ht="26.25" customHeight="1" x14ac:dyDescent="0.2">
      <c r="A8" s="226">
        <v>2</v>
      </c>
      <c r="B8" s="1031"/>
      <c r="C8" s="1032"/>
      <c r="D8" s="1032"/>
      <c r="E8" s="1032"/>
      <c r="F8" s="1032"/>
      <c r="G8" s="1032"/>
      <c r="H8" s="1032"/>
      <c r="I8" s="1032"/>
      <c r="J8" s="1032"/>
      <c r="K8" s="1032"/>
      <c r="L8" s="1032"/>
      <c r="M8" s="1032"/>
      <c r="N8" s="1032"/>
      <c r="O8" s="1032"/>
      <c r="P8" s="1033"/>
      <c r="Q8" s="1039"/>
      <c r="R8" s="1040"/>
      <c r="S8" s="1040"/>
      <c r="T8" s="1040"/>
      <c r="U8" s="1040"/>
      <c r="V8" s="1040"/>
      <c r="W8" s="1040"/>
      <c r="X8" s="1040"/>
      <c r="Y8" s="1040"/>
      <c r="Z8" s="1040"/>
      <c r="AA8" s="1040"/>
      <c r="AB8" s="1040"/>
      <c r="AC8" s="1040"/>
      <c r="AD8" s="1040"/>
      <c r="AE8" s="1041"/>
      <c r="AF8" s="1036"/>
      <c r="AG8" s="1037"/>
      <c r="AH8" s="1037"/>
      <c r="AI8" s="1037"/>
      <c r="AJ8" s="1038"/>
      <c r="AK8" s="1082"/>
      <c r="AL8" s="1083"/>
      <c r="AM8" s="1083"/>
      <c r="AN8" s="1083"/>
      <c r="AO8" s="1083"/>
      <c r="AP8" s="1083"/>
      <c r="AQ8" s="1083"/>
      <c r="AR8" s="1083"/>
      <c r="AS8" s="1083"/>
      <c r="AT8" s="1083"/>
      <c r="AU8" s="1084"/>
      <c r="AV8" s="1084"/>
      <c r="AW8" s="1084"/>
      <c r="AX8" s="1084"/>
      <c r="AY8" s="1085"/>
      <c r="AZ8" s="220"/>
      <c r="BA8" s="220"/>
      <c r="BB8" s="220"/>
      <c r="BC8" s="220"/>
      <c r="BD8" s="220"/>
      <c r="BE8" s="221"/>
      <c r="BF8" s="221"/>
      <c r="BG8" s="221"/>
      <c r="BH8" s="221"/>
      <c r="BI8" s="221"/>
      <c r="BJ8" s="221"/>
      <c r="BK8" s="221"/>
      <c r="BL8" s="221"/>
      <c r="BM8" s="221"/>
      <c r="BN8" s="221"/>
      <c r="BO8" s="221"/>
      <c r="BP8" s="221"/>
      <c r="BQ8" s="226">
        <v>2</v>
      </c>
      <c r="BR8" s="227"/>
      <c r="BS8" s="993" t="s">
        <v>550</v>
      </c>
      <c r="BT8" s="994"/>
      <c r="BU8" s="994"/>
      <c r="BV8" s="994"/>
      <c r="BW8" s="994"/>
      <c r="BX8" s="994"/>
      <c r="BY8" s="994"/>
      <c r="BZ8" s="994"/>
      <c r="CA8" s="994"/>
      <c r="CB8" s="994"/>
      <c r="CC8" s="994"/>
      <c r="CD8" s="994"/>
      <c r="CE8" s="994"/>
      <c r="CF8" s="994"/>
      <c r="CG8" s="1015"/>
      <c r="CH8" s="990">
        <v>-3</v>
      </c>
      <c r="CI8" s="991"/>
      <c r="CJ8" s="991"/>
      <c r="CK8" s="991"/>
      <c r="CL8" s="992"/>
      <c r="CM8" s="990">
        <v>1873</v>
      </c>
      <c r="CN8" s="991"/>
      <c r="CO8" s="991"/>
      <c r="CP8" s="991"/>
      <c r="CQ8" s="992"/>
      <c r="CR8" s="990" t="s">
        <v>544</v>
      </c>
      <c r="CS8" s="991"/>
      <c r="CT8" s="991"/>
      <c r="CU8" s="991"/>
      <c r="CV8" s="992"/>
      <c r="CW8" s="990" t="s">
        <v>544</v>
      </c>
      <c r="CX8" s="991"/>
      <c r="CY8" s="991"/>
      <c r="CZ8" s="991"/>
      <c r="DA8" s="992"/>
      <c r="DB8" s="990" t="s">
        <v>544</v>
      </c>
      <c r="DC8" s="991"/>
      <c r="DD8" s="991"/>
      <c r="DE8" s="991"/>
      <c r="DF8" s="992"/>
      <c r="DG8" s="990" t="s">
        <v>544</v>
      </c>
      <c r="DH8" s="991"/>
      <c r="DI8" s="991"/>
      <c r="DJ8" s="991"/>
      <c r="DK8" s="992"/>
      <c r="DL8" s="990" t="s">
        <v>544</v>
      </c>
      <c r="DM8" s="991"/>
      <c r="DN8" s="991"/>
      <c r="DO8" s="991"/>
      <c r="DP8" s="992"/>
      <c r="DQ8" s="990" t="s">
        <v>544</v>
      </c>
      <c r="DR8" s="991"/>
      <c r="DS8" s="991"/>
      <c r="DT8" s="991"/>
      <c r="DU8" s="992"/>
      <c r="DV8" s="993"/>
      <c r="DW8" s="994"/>
      <c r="DX8" s="994"/>
      <c r="DY8" s="994"/>
      <c r="DZ8" s="995"/>
      <c r="EA8" s="222"/>
    </row>
    <row r="9" spans="1:131" s="223" customFormat="1" ht="26.25" customHeight="1" x14ac:dyDescent="0.2">
      <c r="A9" s="226">
        <v>3</v>
      </c>
      <c r="B9" s="1031"/>
      <c r="C9" s="1032"/>
      <c r="D9" s="1032"/>
      <c r="E9" s="1032"/>
      <c r="F9" s="1032"/>
      <c r="G9" s="1032"/>
      <c r="H9" s="1032"/>
      <c r="I9" s="1032"/>
      <c r="J9" s="1032"/>
      <c r="K9" s="1032"/>
      <c r="L9" s="1032"/>
      <c r="M9" s="1032"/>
      <c r="N9" s="1032"/>
      <c r="O9" s="1032"/>
      <c r="P9" s="1033"/>
      <c r="Q9" s="1039"/>
      <c r="R9" s="1040"/>
      <c r="S9" s="1040"/>
      <c r="T9" s="1040"/>
      <c r="U9" s="1040"/>
      <c r="V9" s="1040"/>
      <c r="W9" s="1040"/>
      <c r="X9" s="1040"/>
      <c r="Y9" s="1040"/>
      <c r="Z9" s="1040"/>
      <c r="AA9" s="1040"/>
      <c r="AB9" s="1040"/>
      <c r="AC9" s="1040"/>
      <c r="AD9" s="1040"/>
      <c r="AE9" s="1041"/>
      <c r="AF9" s="1036"/>
      <c r="AG9" s="1037"/>
      <c r="AH9" s="1037"/>
      <c r="AI9" s="1037"/>
      <c r="AJ9" s="1038"/>
      <c r="AK9" s="1082"/>
      <c r="AL9" s="1083"/>
      <c r="AM9" s="1083"/>
      <c r="AN9" s="1083"/>
      <c r="AO9" s="1083"/>
      <c r="AP9" s="1083"/>
      <c r="AQ9" s="1083"/>
      <c r="AR9" s="1083"/>
      <c r="AS9" s="1083"/>
      <c r="AT9" s="1083"/>
      <c r="AU9" s="1084"/>
      <c r="AV9" s="1084"/>
      <c r="AW9" s="1084"/>
      <c r="AX9" s="1084"/>
      <c r="AY9" s="1085"/>
      <c r="AZ9" s="220"/>
      <c r="BA9" s="220"/>
      <c r="BB9" s="220"/>
      <c r="BC9" s="220"/>
      <c r="BD9" s="220"/>
      <c r="BE9" s="221"/>
      <c r="BF9" s="221"/>
      <c r="BG9" s="221"/>
      <c r="BH9" s="221"/>
      <c r="BI9" s="221"/>
      <c r="BJ9" s="221"/>
      <c r="BK9" s="221"/>
      <c r="BL9" s="221"/>
      <c r="BM9" s="221"/>
      <c r="BN9" s="221"/>
      <c r="BO9" s="221"/>
      <c r="BP9" s="221"/>
      <c r="BQ9" s="226">
        <v>3</v>
      </c>
      <c r="BR9" s="227"/>
      <c r="BS9" s="993"/>
      <c r="BT9" s="994"/>
      <c r="BU9" s="994"/>
      <c r="BV9" s="994"/>
      <c r="BW9" s="994"/>
      <c r="BX9" s="994"/>
      <c r="BY9" s="994"/>
      <c r="BZ9" s="994"/>
      <c r="CA9" s="994"/>
      <c r="CB9" s="994"/>
      <c r="CC9" s="994"/>
      <c r="CD9" s="994"/>
      <c r="CE9" s="994"/>
      <c r="CF9" s="994"/>
      <c r="CG9" s="1015"/>
      <c r="CH9" s="990"/>
      <c r="CI9" s="991"/>
      <c r="CJ9" s="991"/>
      <c r="CK9" s="991"/>
      <c r="CL9" s="992"/>
      <c r="CM9" s="990"/>
      <c r="CN9" s="991"/>
      <c r="CO9" s="991"/>
      <c r="CP9" s="991"/>
      <c r="CQ9" s="992"/>
      <c r="CR9" s="990"/>
      <c r="CS9" s="991"/>
      <c r="CT9" s="991"/>
      <c r="CU9" s="991"/>
      <c r="CV9" s="992"/>
      <c r="CW9" s="990"/>
      <c r="CX9" s="991"/>
      <c r="CY9" s="991"/>
      <c r="CZ9" s="991"/>
      <c r="DA9" s="992"/>
      <c r="DB9" s="990"/>
      <c r="DC9" s="991"/>
      <c r="DD9" s="991"/>
      <c r="DE9" s="991"/>
      <c r="DF9" s="992"/>
      <c r="DG9" s="990"/>
      <c r="DH9" s="991"/>
      <c r="DI9" s="991"/>
      <c r="DJ9" s="991"/>
      <c r="DK9" s="992"/>
      <c r="DL9" s="990"/>
      <c r="DM9" s="991"/>
      <c r="DN9" s="991"/>
      <c r="DO9" s="991"/>
      <c r="DP9" s="992"/>
      <c r="DQ9" s="990"/>
      <c r="DR9" s="991"/>
      <c r="DS9" s="991"/>
      <c r="DT9" s="991"/>
      <c r="DU9" s="992"/>
      <c r="DV9" s="993"/>
      <c r="DW9" s="994"/>
      <c r="DX9" s="994"/>
      <c r="DY9" s="994"/>
      <c r="DZ9" s="995"/>
      <c r="EA9" s="222"/>
    </row>
    <row r="10" spans="1:131" s="223" customFormat="1" ht="26.25" customHeight="1" x14ac:dyDescent="0.2">
      <c r="A10" s="226">
        <v>4</v>
      </c>
      <c r="B10" s="1031"/>
      <c r="C10" s="1032"/>
      <c r="D10" s="1032"/>
      <c r="E10" s="1032"/>
      <c r="F10" s="1032"/>
      <c r="G10" s="1032"/>
      <c r="H10" s="1032"/>
      <c r="I10" s="1032"/>
      <c r="J10" s="1032"/>
      <c r="K10" s="1032"/>
      <c r="L10" s="1032"/>
      <c r="M10" s="1032"/>
      <c r="N10" s="1032"/>
      <c r="O10" s="1032"/>
      <c r="P10" s="1033"/>
      <c r="Q10" s="1039"/>
      <c r="R10" s="1040"/>
      <c r="S10" s="1040"/>
      <c r="T10" s="1040"/>
      <c r="U10" s="1040"/>
      <c r="V10" s="1040"/>
      <c r="W10" s="1040"/>
      <c r="X10" s="1040"/>
      <c r="Y10" s="1040"/>
      <c r="Z10" s="1040"/>
      <c r="AA10" s="1040"/>
      <c r="AB10" s="1040"/>
      <c r="AC10" s="1040"/>
      <c r="AD10" s="1040"/>
      <c r="AE10" s="1041"/>
      <c r="AF10" s="1036"/>
      <c r="AG10" s="1037"/>
      <c r="AH10" s="1037"/>
      <c r="AI10" s="1037"/>
      <c r="AJ10" s="1038"/>
      <c r="AK10" s="1082"/>
      <c r="AL10" s="1083"/>
      <c r="AM10" s="1083"/>
      <c r="AN10" s="1083"/>
      <c r="AO10" s="1083"/>
      <c r="AP10" s="1083"/>
      <c r="AQ10" s="1083"/>
      <c r="AR10" s="1083"/>
      <c r="AS10" s="1083"/>
      <c r="AT10" s="1083"/>
      <c r="AU10" s="1084"/>
      <c r="AV10" s="1084"/>
      <c r="AW10" s="1084"/>
      <c r="AX10" s="1084"/>
      <c r="AY10" s="1085"/>
      <c r="AZ10" s="220"/>
      <c r="BA10" s="220"/>
      <c r="BB10" s="220"/>
      <c r="BC10" s="220"/>
      <c r="BD10" s="220"/>
      <c r="BE10" s="221"/>
      <c r="BF10" s="221"/>
      <c r="BG10" s="221"/>
      <c r="BH10" s="221"/>
      <c r="BI10" s="221"/>
      <c r="BJ10" s="221"/>
      <c r="BK10" s="221"/>
      <c r="BL10" s="221"/>
      <c r="BM10" s="221"/>
      <c r="BN10" s="221"/>
      <c r="BO10" s="221"/>
      <c r="BP10" s="221"/>
      <c r="BQ10" s="226">
        <v>4</v>
      </c>
      <c r="BR10" s="227"/>
      <c r="BS10" s="993"/>
      <c r="BT10" s="994"/>
      <c r="BU10" s="994"/>
      <c r="BV10" s="994"/>
      <c r="BW10" s="994"/>
      <c r="BX10" s="994"/>
      <c r="BY10" s="994"/>
      <c r="BZ10" s="994"/>
      <c r="CA10" s="994"/>
      <c r="CB10" s="994"/>
      <c r="CC10" s="994"/>
      <c r="CD10" s="994"/>
      <c r="CE10" s="994"/>
      <c r="CF10" s="994"/>
      <c r="CG10" s="1015"/>
      <c r="CH10" s="990"/>
      <c r="CI10" s="991"/>
      <c r="CJ10" s="991"/>
      <c r="CK10" s="991"/>
      <c r="CL10" s="992"/>
      <c r="CM10" s="990"/>
      <c r="CN10" s="991"/>
      <c r="CO10" s="991"/>
      <c r="CP10" s="991"/>
      <c r="CQ10" s="992"/>
      <c r="CR10" s="990"/>
      <c r="CS10" s="991"/>
      <c r="CT10" s="991"/>
      <c r="CU10" s="991"/>
      <c r="CV10" s="992"/>
      <c r="CW10" s="990"/>
      <c r="CX10" s="991"/>
      <c r="CY10" s="991"/>
      <c r="CZ10" s="991"/>
      <c r="DA10" s="992"/>
      <c r="DB10" s="990"/>
      <c r="DC10" s="991"/>
      <c r="DD10" s="991"/>
      <c r="DE10" s="991"/>
      <c r="DF10" s="992"/>
      <c r="DG10" s="990"/>
      <c r="DH10" s="991"/>
      <c r="DI10" s="991"/>
      <c r="DJ10" s="991"/>
      <c r="DK10" s="992"/>
      <c r="DL10" s="990"/>
      <c r="DM10" s="991"/>
      <c r="DN10" s="991"/>
      <c r="DO10" s="991"/>
      <c r="DP10" s="992"/>
      <c r="DQ10" s="990"/>
      <c r="DR10" s="991"/>
      <c r="DS10" s="991"/>
      <c r="DT10" s="991"/>
      <c r="DU10" s="992"/>
      <c r="DV10" s="993"/>
      <c r="DW10" s="994"/>
      <c r="DX10" s="994"/>
      <c r="DY10" s="994"/>
      <c r="DZ10" s="995"/>
      <c r="EA10" s="222"/>
    </row>
    <row r="11" spans="1:131" s="223" customFormat="1" ht="26.25" customHeight="1" x14ac:dyDescent="0.2">
      <c r="A11" s="226">
        <v>5</v>
      </c>
      <c r="B11" s="1031"/>
      <c r="C11" s="1032"/>
      <c r="D11" s="1032"/>
      <c r="E11" s="1032"/>
      <c r="F11" s="1032"/>
      <c r="G11" s="1032"/>
      <c r="H11" s="1032"/>
      <c r="I11" s="1032"/>
      <c r="J11" s="1032"/>
      <c r="K11" s="1032"/>
      <c r="L11" s="1032"/>
      <c r="M11" s="1032"/>
      <c r="N11" s="1032"/>
      <c r="O11" s="1032"/>
      <c r="P11" s="1033"/>
      <c r="Q11" s="1039"/>
      <c r="R11" s="1040"/>
      <c r="S11" s="1040"/>
      <c r="T11" s="1040"/>
      <c r="U11" s="1040"/>
      <c r="V11" s="1040"/>
      <c r="W11" s="1040"/>
      <c r="X11" s="1040"/>
      <c r="Y11" s="1040"/>
      <c r="Z11" s="1040"/>
      <c r="AA11" s="1040"/>
      <c r="AB11" s="1040"/>
      <c r="AC11" s="1040"/>
      <c r="AD11" s="1040"/>
      <c r="AE11" s="1041"/>
      <c r="AF11" s="1036"/>
      <c r="AG11" s="1037"/>
      <c r="AH11" s="1037"/>
      <c r="AI11" s="1037"/>
      <c r="AJ11" s="1038"/>
      <c r="AK11" s="1082"/>
      <c r="AL11" s="1083"/>
      <c r="AM11" s="1083"/>
      <c r="AN11" s="1083"/>
      <c r="AO11" s="1083"/>
      <c r="AP11" s="1083"/>
      <c r="AQ11" s="1083"/>
      <c r="AR11" s="1083"/>
      <c r="AS11" s="1083"/>
      <c r="AT11" s="1083"/>
      <c r="AU11" s="1084"/>
      <c r="AV11" s="1084"/>
      <c r="AW11" s="1084"/>
      <c r="AX11" s="1084"/>
      <c r="AY11" s="1085"/>
      <c r="AZ11" s="220"/>
      <c r="BA11" s="220"/>
      <c r="BB11" s="220"/>
      <c r="BC11" s="220"/>
      <c r="BD11" s="220"/>
      <c r="BE11" s="221"/>
      <c r="BF11" s="221"/>
      <c r="BG11" s="221"/>
      <c r="BH11" s="221"/>
      <c r="BI11" s="221"/>
      <c r="BJ11" s="221"/>
      <c r="BK11" s="221"/>
      <c r="BL11" s="221"/>
      <c r="BM11" s="221"/>
      <c r="BN11" s="221"/>
      <c r="BO11" s="221"/>
      <c r="BP11" s="221"/>
      <c r="BQ11" s="226">
        <v>5</v>
      </c>
      <c r="BR11" s="227"/>
      <c r="BS11" s="993"/>
      <c r="BT11" s="994"/>
      <c r="BU11" s="994"/>
      <c r="BV11" s="994"/>
      <c r="BW11" s="994"/>
      <c r="BX11" s="994"/>
      <c r="BY11" s="994"/>
      <c r="BZ11" s="994"/>
      <c r="CA11" s="994"/>
      <c r="CB11" s="994"/>
      <c r="CC11" s="994"/>
      <c r="CD11" s="994"/>
      <c r="CE11" s="994"/>
      <c r="CF11" s="994"/>
      <c r="CG11" s="1015"/>
      <c r="CH11" s="990"/>
      <c r="CI11" s="991"/>
      <c r="CJ11" s="991"/>
      <c r="CK11" s="991"/>
      <c r="CL11" s="992"/>
      <c r="CM11" s="990"/>
      <c r="CN11" s="991"/>
      <c r="CO11" s="991"/>
      <c r="CP11" s="991"/>
      <c r="CQ11" s="992"/>
      <c r="CR11" s="990"/>
      <c r="CS11" s="991"/>
      <c r="CT11" s="991"/>
      <c r="CU11" s="991"/>
      <c r="CV11" s="992"/>
      <c r="CW11" s="990"/>
      <c r="CX11" s="991"/>
      <c r="CY11" s="991"/>
      <c r="CZ11" s="991"/>
      <c r="DA11" s="992"/>
      <c r="DB11" s="990"/>
      <c r="DC11" s="991"/>
      <c r="DD11" s="991"/>
      <c r="DE11" s="991"/>
      <c r="DF11" s="992"/>
      <c r="DG11" s="990"/>
      <c r="DH11" s="991"/>
      <c r="DI11" s="991"/>
      <c r="DJ11" s="991"/>
      <c r="DK11" s="992"/>
      <c r="DL11" s="990"/>
      <c r="DM11" s="991"/>
      <c r="DN11" s="991"/>
      <c r="DO11" s="991"/>
      <c r="DP11" s="992"/>
      <c r="DQ11" s="990"/>
      <c r="DR11" s="991"/>
      <c r="DS11" s="991"/>
      <c r="DT11" s="991"/>
      <c r="DU11" s="992"/>
      <c r="DV11" s="993"/>
      <c r="DW11" s="994"/>
      <c r="DX11" s="994"/>
      <c r="DY11" s="994"/>
      <c r="DZ11" s="995"/>
      <c r="EA11" s="222"/>
    </row>
    <row r="12" spans="1:131" s="223" customFormat="1" ht="26.25" customHeight="1" x14ac:dyDescent="0.2">
      <c r="A12" s="226">
        <v>6</v>
      </c>
      <c r="B12" s="1031"/>
      <c r="C12" s="1032"/>
      <c r="D12" s="1032"/>
      <c r="E12" s="1032"/>
      <c r="F12" s="1032"/>
      <c r="G12" s="1032"/>
      <c r="H12" s="1032"/>
      <c r="I12" s="1032"/>
      <c r="J12" s="1032"/>
      <c r="K12" s="1032"/>
      <c r="L12" s="1032"/>
      <c r="M12" s="1032"/>
      <c r="N12" s="1032"/>
      <c r="O12" s="1032"/>
      <c r="P12" s="1033"/>
      <c r="Q12" s="1039"/>
      <c r="R12" s="1040"/>
      <c r="S12" s="1040"/>
      <c r="T12" s="1040"/>
      <c r="U12" s="1040"/>
      <c r="V12" s="1040"/>
      <c r="W12" s="1040"/>
      <c r="X12" s="1040"/>
      <c r="Y12" s="1040"/>
      <c r="Z12" s="1040"/>
      <c r="AA12" s="1040"/>
      <c r="AB12" s="1040"/>
      <c r="AC12" s="1040"/>
      <c r="AD12" s="1040"/>
      <c r="AE12" s="1041"/>
      <c r="AF12" s="1036"/>
      <c r="AG12" s="1037"/>
      <c r="AH12" s="1037"/>
      <c r="AI12" s="1037"/>
      <c r="AJ12" s="1038"/>
      <c r="AK12" s="1082"/>
      <c r="AL12" s="1083"/>
      <c r="AM12" s="1083"/>
      <c r="AN12" s="1083"/>
      <c r="AO12" s="1083"/>
      <c r="AP12" s="1083"/>
      <c r="AQ12" s="1083"/>
      <c r="AR12" s="1083"/>
      <c r="AS12" s="1083"/>
      <c r="AT12" s="1083"/>
      <c r="AU12" s="1084"/>
      <c r="AV12" s="1084"/>
      <c r="AW12" s="1084"/>
      <c r="AX12" s="1084"/>
      <c r="AY12" s="1085"/>
      <c r="AZ12" s="220"/>
      <c r="BA12" s="220"/>
      <c r="BB12" s="220"/>
      <c r="BC12" s="220"/>
      <c r="BD12" s="220"/>
      <c r="BE12" s="221"/>
      <c r="BF12" s="221"/>
      <c r="BG12" s="221"/>
      <c r="BH12" s="221"/>
      <c r="BI12" s="221"/>
      <c r="BJ12" s="221"/>
      <c r="BK12" s="221"/>
      <c r="BL12" s="221"/>
      <c r="BM12" s="221"/>
      <c r="BN12" s="221"/>
      <c r="BO12" s="221"/>
      <c r="BP12" s="221"/>
      <c r="BQ12" s="226">
        <v>6</v>
      </c>
      <c r="BR12" s="227"/>
      <c r="BS12" s="993"/>
      <c r="BT12" s="994"/>
      <c r="BU12" s="994"/>
      <c r="BV12" s="994"/>
      <c r="BW12" s="994"/>
      <c r="BX12" s="994"/>
      <c r="BY12" s="994"/>
      <c r="BZ12" s="994"/>
      <c r="CA12" s="994"/>
      <c r="CB12" s="994"/>
      <c r="CC12" s="994"/>
      <c r="CD12" s="994"/>
      <c r="CE12" s="994"/>
      <c r="CF12" s="994"/>
      <c r="CG12" s="1015"/>
      <c r="CH12" s="990"/>
      <c r="CI12" s="991"/>
      <c r="CJ12" s="991"/>
      <c r="CK12" s="991"/>
      <c r="CL12" s="992"/>
      <c r="CM12" s="990"/>
      <c r="CN12" s="991"/>
      <c r="CO12" s="991"/>
      <c r="CP12" s="991"/>
      <c r="CQ12" s="992"/>
      <c r="CR12" s="990"/>
      <c r="CS12" s="991"/>
      <c r="CT12" s="991"/>
      <c r="CU12" s="991"/>
      <c r="CV12" s="992"/>
      <c r="CW12" s="990"/>
      <c r="CX12" s="991"/>
      <c r="CY12" s="991"/>
      <c r="CZ12" s="991"/>
      <c r="DA12" s="992"/>
      <c r="DB12" s="990"/>
      <c r="DC12" s="991"/>
      <c r="DD12" s="991"/>
      <c r="DE12" s="991"/>
      <c r="DF12" s="992"/>
      <c r="DG12" s="990"/>
      <c r="DH12" s="991"/>
      <c r="DI12" s="991"/>
      <c r="DJ12" s="991"/>
      <c r="DK12" s="992"/>
      <c r="DL12" s="990"/>
      <c r="DM12" s="991"/>
      <c r="DN12" s="991"/>
      <c r="DO12" s="991"/>
      <c r="DP12" s="992"/>
      <c r="DQ12" s="990"/>
      <c r="DR12" s="991"/>
      <c r="DS12" s="991"/>
      <c r="DT12" s="991"/>
      <c r="DU12" s="992"/>
      <c r="DV12" s="993"/>
      <c r="DW12" s="994"/>
      <c r="DX12" s="994"/>
      <c r="DY12" s="994"/>
      <c r="DZ12" s="995"/>
      <c r="EA12" s="222"/>
    </row>
    <row r="13" spans="1:131" s="223" customFormat="1" ht="26.25" customHeight="1" x14ac:dyDescent="0.2">
      <c r="A13" s="226">
        <v>7</v>
      </c>
      <c r="B13" s="1031"/>
      <c r="C13" s="1032"/>
      <c r="D13" s="1032"/>
      <c r="E13" s="1032"/>
      <c r="F13" s="1032"/>
      <c r="G13" s="1032"/>
      <c r="H13" s="1032"/>
      <c r="I13" s="1032"/>
      <c r="J13" s="1032"/>
      <c r="K13" s="1032"/>
      <c r="L13" s="1032"/>
      <c r="M13" s="1032"/>
      <c r="N13" s="1032"/>
      <c r="O13" s="1032"/>
      <c r="P13" s="1033"/>
      <c r="Q13" s="1039"/>
      <c r="R13" s="1040"/>
      <c r="S13" s="1040"/>
      <c r="T13" s="1040"/>
      <c r="U13" s="1040"/>
      <c r="V13" s="1040"/>
      <c r="W13" s="1040"/>
      <c r="X13" s="1040"/>
      <c r="Y13" s="1040"/>
      <c r="Z13" s="1040"/>
      <c r="AA13" s="1040"/>
      <c r="AB13" s="1040"/>
      <c r="AC13" s="1040"/>
      <c r="AD13" s="1040"/>
      <c r="AE13" s="1041"/>
      <c r="AF13" s="1036"/>
      <c r="AG13" s="1037"/>
      <c r="AH13" s="1037"/>
      <c r="AI13" s="1037"/>
      <c r="AJ13" s="1038"/>
      <c r="AK13" s="1082"/>
      <c r="AL13" s="1083"/>
      <c r="AM13" s="1083"/>
      <c r="AN13" s="1083"/>
      <c r="AO13" s="1083"/>
      <c r="AP13" s="1083"/>
      <c r="AQ13" s="1083"/>
      <c r="AR13" s="1083"/>
      <c r="AS13" s="1083"/>
      <c r="AT13" s="1083"/>
      <c r="AU13" s="1084"/>
      <c r="AV13" s="1084"/>
      <c r="AW13" s="1084"/>
      <c r="AX13" s="1084"/>
      <c r="AY13" s="1085"/>
      <c r="AZ13" s="220"/>
      <c r="BA13" s="220"/>
      <c r="BB13" s="220"/>
      <c r="BC13" s="220"/>
      <c r="BD13" s="220"/>
      <c r="BE13" s="221"/>
      <c r="BF13" s="221"/>
      <c r="BG13" s="221"/>
      <c r="BH13" s="221"/>
      <c r="BI13" s="221"/>
      <c r="BJ13" s="221"/>
      <c r="BK13" s="221"/>
      <c r="BL13" s="221"/>
      <c r="BM13" s="221"/>
      <c r="BN13" s="221"/>
      <c r="BO13" s="221"/>
      <c r="BP13" s="221"/>
      <c r="BQ13" s="226">
        <v>7</v>
      </c>
      <c r="BR13" s="227"/>
      <c r="BS13" s="993"/>
      <c r="BT13" s="994"/>
      <c r="BU13" s="994"/>
      <c r="BV13" s="994"/>
      <c r="BW13" s="994"/>
      <c r="BX13" s="994"/>
      <c r="BY13" s="994"/>
      <c r="BZ13" s="994"/>
      <c r="CA13" s="994"/>
      <c r="CB13" s="994"/>
      <c r="CC13" s="994"/>
      <c r="CD13" s="994"/>
      <c r="CE13" s="994"/>
      <c r="CF13" s="994"/>
      <c r="CG13" s="1015"/>
      <c r="CH13" s="990"/>
      <c r="CI13" s="991"/>
      <c r="CJ13" s="991"/>
      <c r="CK13" s="991"/>
      <c r="CL13" s="992"/>
      <c r="CM13" s="990"/>
      <c r="CN13" s="991"/>
      <c r="CO13" s="991"/>
      <c r="CP13" s="991"/>
      <c r="CQ13" s="992"/>
      <c r="CR13" s="990"/>
      <c r="CS13" s="991"/>
      <c r="CT13" s="991"/>
      <c r="CU13" s="991"/>
      <c r="CV13" s="992"/>
      <c r="CW13" s="990"/>
      <c r="CX13" s="991"/>
      <c r="CY13" s="991"/>
      <c r="CZ13" s="991"/>
      <c r="DA13" s="992"/>
      <c r="DB13" s="990"/>
      <c r="DC13" s="991"/>
      <c r="DD13" s="991"/>
      <c r="DE13" s="991"/>
      <c r="DF13" s="992"/>
      <c r="DG13" s="990"/>
      <c r="DH13" s="991"/>
      <c r="DI13" s="991"/>
      <c r="DJ13" s="991"/>
      <c r="DK13" s="992"/>
      <c r="DL13" s="990"/>
      <c r="DM13" s="991"/>
      <c r="DN13" s="991"/>
      <c r="DO13" s="991"/>
      <c r="DP13" s="992"/>
      <c r="DQ13" s="990"/>
      <c r="DR13" s="991"/>
      <c r="DS13" s="991"/>
      <c r="DT13" s="991"/>
      <c r="DU13" s="992"/>
      <c r="DV13" s="993"/>
      <c r="DW13" s="994"/>
      <c r="DX13" s="994"/>
      <c r="DY13" s="994"/>
      <c r="DZ13" s="995"/>
      <c r="EA13" s="222"/>
    </row>
    <row r="14" spans="1:131" s="223" customFormat="1" ht="26.25" customHeight="1" x14ac:dyDescent="0.2">
      <c r="A14" s="226">
        <v>8</v>
      </c>
      <c r="B14" s="1031"/>
      <c r="C14" s="1032"/>
      <c r="D14" s="1032"/>
      <c r="E14" s="1032"/>
      <c r="F14" s="1032"/>
      <c r="G14" s="1032"/>
      <c r="H14" s="1032"/>
      <c r="I14" s="1032"/>
      <c r="J14" s="1032"/>
      <c r="K14" s="1032"/>
      <c r="L14" s="1032"/>
      <c r="M14" s="1032"/>
      <c r="N14" s="1032"/>
      <c r="O14" s="1032"/>
      <c r="P14" s="1033"/>
      <c r="Q14" s="1039"/>
      <c r="R14" s="1040"/>
      <c r="S14" s="1040"/>
      <c r="T14" s="1040"/>
      <c r="U14" s="1040"/>
      <c r="V14" s="1040"/>
      <c r="W14" s="1040"/>
      <c r="X14" s="1040"/>
      <c r="Y14" s="1040"/>
      <c r="Z14" s="1040"/>
      <c r="AA14" s="1040"/>
      <c r="AB14" s="1040"/>
      <c r="AC14" s="1040"/>
      <c r="AD14" s="1040"/>
      <c r="AE14" s="1041"/>
      <c r="AF14" s="1036"/>
      <c r="AG14" s="1037"/>
      <c r="AH14" s="1037"/>
      <c r="AI14" s="1037"/>
      <c r="AJ14" s="1038"/>
      <c r="AK14" s="1082"/>
      <c r="AL14" s="1083"/>
      <c r="AM14" s="1083"/>
      <c r="AN14" s="1083"/>
      <c r="AO14" s="1083"/>
      <c r="AP14" s="1083"/>
      <c r="AQ14" s="1083"/>
      <c r="AR14" s="1083"/>
      <c r="AS14" s="1083"/>
      <c r="AT14" s="1083"/>
      <c r="AU14" s="1084"/>
      <c r="AV14" s="1084"/>
      <c r="AW14" s="1084"/>
      <c r="AX14" s="1084"/>
      <c r="AY14" s="1085"/>
      <c r="AZ14" s="220"/>
      <c r="BA14" s="220"/>
      <c r="BB14" s="220"/>
      <c r="BC14" s="220"/>
      <c r="BD14" s="220"/>
      <c r="BE14" s="221"/>
      <c r="BF14" s="221"/>
      <c r="BG14" s="221"/>
      <c r="BH14" s="221"/>
      <c r="BI14" s="221"/>
      <c r="BJ14" s="221"/>
      <c r="BK14" s="221"/>
      <c r="BL14" s="221"/>
      <c r="BM14" s="221"/>
      <c r="BN14" s="221"/>
      <c r="BO14" s="221"/>
      <c r="BP14" s="221"/>
      <c r="BQ14" s="226">
        <v>8</v>
      </c>
      <c r="BR14" s="227"/>
      <c r="BS14" s="993"/>
      <c r="BT14" s="994"/>
      <c r="BU14" s="994"/>
      <c r="BV14" s="994"/>
      <c r="BW14" s="994"/>
      <c r="BX14" s="994"/>
      <c r="BY14" s="994"/>
      <c r="BZ14" s="994"/>
      <c r="CA14" s="994"/>
      <c r="CB14" s="994"/>
      <c r="CC14" s="994"/>
      <c r="CD14" s="994"/>
      <c r="CE14" s="994"/>
      <c r="CF14" s="994"/>
      <c r="CG14" s="1015"/>
      <c r="CH14" s="990"/>
      <c r="CI14" s="991"/>
      <c r="CJ14" s="991"/>
      <c r="CK14" s="991"/>
      <c r="CL14" s="992"/>
      <c r="CM14" s="990"/>
      <c r="CN14" s="991"/>
      <c r="CO14" s="991"/>
      <c r="CP14" s="991"/>
      <c r="CQ14" s="992"/>
      <c r="CR14" s="990"/>
      <c r="CS14" s="991"/>
      <c r="CT14" s="991"/>
      <c r="CU14" s="991"/>
      <c r="CV14" s="992"/>
      <c r="CW14" s="990"/>
      <c r="CX14" s="991"/>
      <c r="CY14" s="991"/>
      <c r="CZ14" s="991"/>
      <c r="DA14" s="992"/>
      <c r="DB14" s="990"/>
      <c r="DC14" s="991"/>
      <c r="DD14" s="991"/>
      <c r="DE14" s="991"/>
      <c r="DF14" s="992"/>
      <c r="DG14" s="990"/>
      <c r="DH14" s="991"/>
      <c r="DI14" s="991"/>
      <c r="DJ14" s="991"/>
      <c r="DK14" s="992"/>
      <c r="DL14" s="990"/>
      <c r="DM14" s="991"/>
      <c r="DN14" s="991"/>
      <c r="DO14" s="991"/>
      <c r="DP14" s="992"/>
      <c r="DQ14" s="990"/>
      <c r="DR14" s="991"/>
      <c r="DS14" s="991"/>
      <c r="DT14" s="991"/>
      <c r="DU14" s="992"/>
      <c r="DV14" s="993"/>
      <c r="DW14" s="994"/>
      <c r="DX14" s="994"/>
      <c r="DY14" s="994"/>
      <c r="DZ14" s="995"/>
      <c r="EA14" s="222"/>
    </row>
    <row r="15" spans="1:131" s="223" customFormat="1" ht="26.25" customHeight="1" x14ac:dyDescent="0.2">
      <c r="A15" s="226">
        <v>9</v>
      </c>
      <c r="B15" s="1031"/>
      <c r="C15" s="1032"/>
      <c r="D15" s="1032"/>
      <c r="E15" s="1032"/>
      <c r="F15" s="1032"/>
      <c r="G15" s="1032"/>
      <c r="H15" s="1032"/>
      <c r="I15" s="1032"/>
      <c r="J15" s="1032"/>
      <c r="K15" s="1032"/>
      <c r="L15" s="1032"/>
      <c r="M15" s="1032"/>
      <c r="N15" s="1032"/>
      <c r="O15" s="1032"/>
      <c r="P15" s="1033"/>
      <c r="Q15" s="1039"/>
      <c r="R15" s="1040"/>
      <c r="S15" s="1040"/>
      <c r="T15" s="1040"/>
      <c r="U15" s="1040"/>
      <c r="V15" s="1040"/>
      <c r="W15" s="1040"/>
      <c r="X15" s="1040"/>
      <c r="Y15" s="1040"/>
      <c r="Z15" s="1040"/>
      <c r="AA15" s="1040"/>
      <c r="AB15" s="1040"/>
      <c r="AC15" s="1040"/>
      <c r="AD15" s="1040"/>
      <c r="AE15" s="1041"/>
      <c r="AF15" s="1036"/>
      <c r="AG15" s="1037"/>
      <c r="AH15" s="1037"/>
      <c r="AI15" s="1037"/>
      <c r="AJ15" s="1038"/>
      <c r="AK15" s="1082"/>
      <c r="AL15" s="1083"/>
      <c r="AM15" s="1083"/>
      <c r="AN15" s="1083"/>
      <c r="AO15" s="1083"/>
      <c r="AP15" s="1083"/>
      <c r="AQ15" s="1083"/>
      <c r="AR15" s="1083"/>
      <c r="AS15" s="1083"/>
      <c r="AT15" s="1083"/>
      <c r="AU15" s="1084"/>
      <c r="AV15" s="1084"/>
      <c r="AW15" s="1084"/>
      <c r="AX15" s="1084"/>
      <c r="AY15" s="1085"/>
      <c r="AZ15" s="220"/>
      <c r="BA15" s="220"/>
      <c r="BB15" s="220"/>
      <c r="BC15" s="220"/>
      <c r="BD15" s="220"/>
      <c r="BE15" s="221"/>
      <c r="BF15" s="221"/>
      <c r="BG15" s="221"/>
      <c r="BH15" s="221"/>
      <c r="BI15" s="221"/>
      <c r="BJ15" s="221"/>
      <c r="BK15" s="221"/>
      <c r="BL15" s="221"/>
      <c r="BM15" s="221"/>
      <c r="BN15" s="221"/>
      <c r="BO15" s="221"/>
      <c r="BP15" s="221"/>
      <c r="BQ15" s="226">
        <v>9</v>
      </c>
      <c r="BR15" s="227"/>
      <c r="BS15" s="993"/>
      <c r="BT15" s="994"/>
      <c r="BU15" s="994"/>
      <c r="BV15" s="994"/>
      <c r="BW15" s="994"/>
      <c r="BX15" s="994"/>
      <c r="BY15" s="994"/>
      <c r="BZ15" s="994"/>
      <c r="CA15" s="994"/>
      <c r="CB15" s="994"/>
      <c r="CC15" s="994"/>
      <c r="CD15" s="994"/>
      <c r="CE15" s="994"/>
      <c r="CF15" s="994"/>
      <c r="CG15" s="1015"/>
      <c r="CH15" s="990"/>
      <c r="CI15" s="991"/>
      <c r="CJ15" s="991"/>
      <c r="CK15" s="991"/>
      <c r="CL15" s="992"/>
      <c r="CM15" s="990"/>
      <c r="CN15" s="991"/>
      <c r="CO15" s="991"/>
      <c r="CP15" s="991"/>
      <c r="CQ15" s="992"/>
      <c r="CR15" s="990"/>
      <c r="CS15" s="991"/>
      <c r="CT15" s="991"/>
      <c r="CU15" s="991"/>
      <c r="CV15" s="992"/>
      <c r="CW15" s="990"/>
      <c r="CX15" s="991"/>
      <c r="CY15" s="991"/>
      <c r="CZ15" s="991"/>
      <c r="DA15" s="992"/>
      <c r="DB15" s="990"/>
      <c r="DC15" s="991"/>
      <c r="DD15" s="991"/>
      <c r="DE15" s="991"/>
      <c r="DF15" s="992"/>
      <c r="DG15" s="990"/>
      <c r="DH15" s="991"/>
      <c r="DI15" s="991"/>
      <c r="DJ15" s="991"/>
      <c r="DK15" s="992"/>
      <c r="DL15" s="990"/>
      <c r="DM15" s="991"/>
      <c r="DN15" s="991"/>
      <c r="DO15" s="991"/>
      <c r="DP15" s="992"/>
      <c r="DQ15" s="990"/>
      <c r="DR15" s="991"/>
      <c r="DS15" s="991"/>
      <c r="DT15" s="991"/>
      <c r="DU15" s="992"/>
      <c r="DV15" s="993"/>
      <c r="DW15" s="994"/>
      <c r="DX15" s="994"/>
      <c r="DY15" s="994"/>
      <c r="DZ15" s="995"/>
      <c r="EA15" s="222"/>
    </row>
    <row r="16" spans="1:131" s="223" customFormat="1" ht="26.25" customHeight="1" x14ac:dyDescent="0.2">
      <c r="A16" s="226">
        <v>10</v>
      </c>
      <c r="B16" s="1031"/>
      <c r="C16" s="1032"/>
      <c r="D16" s="1032"/>
      <c r="E16" s="1032"/>
      <c r="F16" s="1032"/>
      <c r="G16" s="1032"/>
      <c r="H16" s="1032"/>
      <c r="I16" s="1032"/>
      <c r="J16" s="1032"/>
      <c r="K16" s="1032"/>
      <c r="L16" s="1032"/>
      <c r="M16" s="1032"/>
      <c r="N16" s="1032"/>
      <c r="O16" s="1032"/>
      <c r="P16" s="1033"/>
      <c r="Q16" s="1039"/>
      <c r="R16" s="1040"/>
      <c r="S16" s="1040"/>
      <c r="T16" s="1040"/>
      <c r="U16" s="1040"/>
      <c r="V16" s="1040"/>
      <c r="W16" s="1040"/>
      <c r="X16" s="1040"/>
      <c r="Y16" s="1040"/>
      <c r="Z16" s="1040"/>
      <c r="AA16" s="1040"/>
      <c r="AB16" s="1040"/>
      <c r="AC16" s="1040"/>
      <c r="AD16" s="1040"/>
      <c r="AE16" s="1041"/>
      <c r="AF16" s="1036"/>
      <c r="AG16" s="1037"/>
      <c r="AH16" s="1037"/>
      <c r="AI16" s="1037"/>
      <c r="AJ16" s="1038"/>
      <c r="AK16" s="1082"/>
      <c r="AL16" s="1083"/>
      <c r="AM16" s="1083"/>
      <c r="AN16" s="1083"/>
      <c r="AO16" s="1083"/>
      <c r="AP16" s="1083"/>
      <c r="AQ16" s="1083"/>
      <c r="AR16" s="1083"/>
      <c r="AS16" s="1083"/>
      <c r="AT16" s="1083"/>
      <c r="AU16" s="1084"/>
      <c r="AV16" s="1084"/>
      <c r="AW16" s="1084"/>
      <c r="AX16" s="1084"/>
      <c r="AY16" s="1085"/>
      <c r="AZ16" s="220"/>
      <c r="BA16" s="220"/>
      <c r="BB16" s="220"/>
      <c r="BC16" s="220"/>
      <c r="BD16" s="220"/>
      <c r="BE16" s="221"/>
      <c r="BF16" s="221"/>
      <c r="BG16" s="221"/>
      <c r="BH16" s="221"/>
      <c r="BI16" s="221"/>
      <c r="BJ16" s="221"/>
      <c r="BK16" s="221"/>
      <c r="BL16" s="221"/>
      <c r="BM16" s="221"/>
      <c r="BN16" s="221"/>
      <c r="BO16" s="221"/>
      <c r="BP16" s="221"/>
      <c r="BQ16" s="226">
        <v>10</v>
      </c>
      <c r="BR16" s="227"/>
      <c r="BS16" s="993"/>
      <c r="BT16" s="994"/>
      <c r="BU16" s="994"/>
      <c r="BV16" s="994"/>
      <c r="BW16" s="994"/>
      <c r="BX16" s="994"/>
      <c r="BY16" s="994"/>
      <c r="BZ16" s="994"/>
      <c r="CA16" s="994"/>
      <c r="CB16" s="994"/>
      <c r="CC16" s="994"/>
      <c r="CD16" s="994"/>
      <c r="CE16" s="994"/>
      <c r="CF16" s="994"/>
      <c r="CG16" s="1015"/>
      <c r="CH16" s="990"/>
      <c r="CI16" s="991"/>
      <c r="CJ16" s="991"/>
      <c r="CK16" s="991"/>
      <c r="CL16" s="992"/>
      <c r="CM16" s="990"/>
      <c r="CN16" s="991"/>
      <c r="CO16" s="991"/>
      <c r="CP16" s="991"/>
      <c r="CQ16" s="992"/>
      <c r="CR16" s="990"/>
      <c r="CS16" s="991"/>
      <c r="CT16" s="991"/>
      <c r="CU16" s="991"/>
      <c r="CV16" s="992"/>
      <c r="CW16" s="990"/>
      <c r="CX16" s="991"/>
      <c r="CY16" s="991"/>
      <c r="CZ16" s="991"/>
      <c r="DA16" s="992"/>
      <c r="DB16" s="990"/>
      <c r="DC16" s="991"/>
      <c r="DD16" s="991"/>
      <c r="DE16" s="991"/>
      <c r="DF16" s="992"/>
      <c r="DG16" s="990"/>
      <c r="DH16" s="991"/>
      <c r="DI16" s="991"/>
      <c r="DJ16" s="991"/>
      <c r="DK16" s="992"/>
      <c r="DL16" s="990"/>
      <c r="DM16" s="991"/>
      <c r="DN16" s="991"/>
      <c r="DO16" s="991"/>
      <c r="DP16" s="992"/>
      <c r="DQ16" s="990"/>
      <c r="DR16" s="991"/>
      <c r="DS16" s="991"/>
      <c r="DT16" s="991"/>
      <c r="DU16" s="992"/>
      <c r="DV16" s="993"/>
      <c r="DW16" s="994"/>
      <c r="DX16" s="994"/>
      <c r="DY16" s="994"/>
      <c r="DZ16" s="995"/>
      <c r="EA16" s="222"/>
    </row>
    <row r="17" spans="1:131" s="223" customFormat="1" ht="26.25" customHeight="1" x14ac:dyDescent="0.2">
      <c r="A17" s="226">
        <v>11</v>
      </c>
      <c r="B17" s="1031"/>
      <c r="C17" s="1032"/>
      <c r="D17" s="1032"/>
      <c r="E17" s="1032"/>
      <c r="F17" s="1032"/>
      <c r="G17" s="1032"/>
      <c r="H17" s="1032"/>
      <c r="I17" s="1032"/>
      <c r="J17" s="1032"/>
      <c r="K17" s="1032"/>
      <c r="L17" s="1032"/>
      <c r="M17" s="1032"/>
      <c r="N17" s="1032"/>
      <c r="O17" s="1032"/>
      <c r="P17" s="1033"/>
      <c r="Q17" s="1039"/>
      <c r="R17" s="1040"/>
      <c r="S17" s="1040"/>
      <c r="T17" s="1040"/>
      <c r="U17" s="1040"/>
      <c r="V17" s="1040"/>
      <c r="W17" s="1040"/>
      <c r="X17" s="1040"/>
      <c r="Y17" s="1040"/>
      <c r="Z17" s="1040"/>
      <c r="AA17" s="1040"/>
      <c r="AB17" s="1040"/>
      <c r="AC17" s="1040"/>
      <c r="AD17" s="1040"/>
      <c r="AE17" s="1041"/>
      <c r="AF17" s="1036"/>
      <c r="AG17" s="1037"/>
      <c r="AH17" s="1037"/>
      <c r="AI17" s="1037"/>
      <c r="AJ17" s="1038"/>
      <c r="AK17" s="1082"/>
      <c r="AL17" s="1083"/>
      <c r="AM17" s="1083"/>
      <c r="AN17" s="1083"/>
      <c r="AO17" s="1083"/>
      <c r="AP17" s="1083"/>
      <c r="AQ17" s="1083"/>
      <c r="AR17" s="1083"/>
      <c r="AS17" s="1083"/>
      <c r="AT17" s="1083"/>
      <c r="AU17" s="1084"/>
      <c r="AV17" s="1084"/>
      <c r="AW17" s="1084"/>
      <c r="AX17" s="1084"/>
      <c r="AY17" s="1085"/>
      <c r="AZ17" s="220"/>
      <c r="BA17" s="220"/>
      <c r="BB17" s="220"/>
      <c r="BC17" s="220"/>
      <c r="BD17" s="220"/>
      <c r="BE17" s="221"/>
      <c r="BF17" s="221"/>
      <c r="BG17" s="221"/>
      <c r="BH17" s="221"/>
      <c r="BI17" s="221"/>
      <c r="BJ17" s="221"/>
      <c r="BK17" s="221"/>
      <c r="BL17" s="221"/>
      <c r="BM17" s="221"/>
      <c r="BN17" s="221"/>
      <c r="BO17" s="221"/>
      <c r="BP17" s="221"/>
      <c r="BQ17" s="226">
        <v>11</v>
      </c>
      <c r="BR17" s="227"/>
      <c r="BS17" s="993"/>
      <c r="BT17" s="994"/>
      <c r="BU17" s="994"/>
      <c r="BV17" s="994"/>
      <c r="BW17" s="994"/>
      <c r="BX17" s="994"/>
      <c r="BY17" s="994"/>
      <c r="BZ17" s="994"/>
      <c r="CA17" s="994"/>
      <c r="CB17" s="994"/>
      <c r="CC17" s="994"/>
      <c r="CD17" s="994"/>
      <c r="CE17" s="994"/>
      <c r="CF17" s="994"/>
      <c r="CG17" s="1015"/>
      <c r="CH17" s="990"/>
      <c r="CI17" s="991"/>
      <c r="CJ17" s="991"/>
      <c r="CK17" s="991"/>
      <c r="CL17" s="992"/>
      <c r="CM17" s="990"/>
      <c r="CN17" s="991"/>
      <c r="CO17" s="991"/>
      <c r="CP17" s="991"/>
      <c r="CQ17" s="992"/>
      <c r="CR17" s="990"/>
      <c r="CS17" s="991"/>
      <c r="CT17" s="991"/>
      <c r="CU17" s="991"/>
      <c r="CV17" s="992"/>
      <c r="CW17" s="990"/>
      <c r="CX17" s="991"/>
      <c r="CY17" s="991"/>
      <c r="CZ17" s="991"/>
      <c r="DA17" s="992"/>
      <c r="DB17" s="990"/>
      <c r="DC17" s="991"/>
      <c r="DD17" s="991"/>
      <c r="DE17" s="991"/>
      <c r="DF17" s="992"/>
      <c r="DG17" s="990"/>
      <c r="DH17" s="991"/>
      <c r="DI17" s="991"/>
      <c r="DJ17" s="991"/>
      <c r="DK17" s="992"/>
      <c r="DL17" s="990"/>
      <c r="DM17" s="991"/>
      <c r="DN17" s="991"/>
      <c r="DO17" s="991"/>
      <c r="DP17" s="992"/>
      <c r="DQ17" s="990"/>
      <c r="DR17" s="991"/>
      <c r="DS17" s="991"/>
      <c r="DT17" s="991"/>
      <c r="DU17" s="992"/>
      <c r="DV17" s="993"/>
      <c r="DW17" s="994"/>
      <c r="DX17" s="994"/>
      <c r="DY17" s="994"/>
      <c r="DZ17" s="995"/>
      <c r="EA17" s="222"/>
    </row>
    <row r="18" spans="1:131" s="223" customFormat="1" ht="26.25" customHeight="1" x14ac:dyDescent="0.2">
      <c r="A18" s="226">
        <v>12</v>
      </c>
      <c r="B18" s="1031"/>
      <c r="C18" s="1032"/>
      <c r="D18" s="1032"/>
      <c r="E18" s="1032"/>
      <c r="F18" s="1032"/>
      <c r="G18" s="1032"/>
      <c r="H18" s="1032"/>
      <c r="I18" s="1032"/>
      <c r="J18" s="1032"/>
      <c r="K18" s="1032"/>
      <c r="L18" s="1032"/>
      <c r="M18" s="1032"/>
      <c r="N18" s="1032"/>
      <c r="O18" s="1032"/>
      <c r="P18" s="1033"/>
      <c r="Q18" s="1039"/>
      <c r="R18" s="1040"/>
      <c r="S18" s="1040"/>
      <c r="T18" s="1040"/>
      <c r="U18" s="1040"/>
      <c r="V18" s="1040"/>
      <c r="W18" s="1040"/>
      <c r="X18" s="1040"/>
      <c r="Y18" s="1040"/>
      <c r="Z18" s="1040"/>
      <c r="AA18" s="1040"/>
      <c r="AB18" s="1040"/>
      <c r="AC18" s="1040"/>
      <c r="AD18" s="1040"/>
      <c r="AE18" s="1041"/>
      <c r="AF18" s="1036"/>
      <c r="AG18" s="1037"/>
      <c r="AH18" s="1037"/>
      <c r="AI18" s="1037"/>
      <c r="AJ18" s="1038"/>
      <c r="AK18" s="1082"/>
      <c r="AL18" s="1083"/>
      <c r="AM18" s="1083"/>
      <c r="AN18" s="1083"/>
      <c r="AO18" s="1083"/>
      <c r="AP18" s="1083"/>
      <c r="AQ18" s="1083"/>
      <c r="AR18" s="1083"/>
      <c r="AS18" s="1083"/>
      <c r="AT18" s="1083"/>
      <c r="AU18" s="1084"/>
      <c r="AV18" s="1084"/>
      <c r="AW18" s="1084"/>
      <c r="AX18" s="1084"/>
      <c r="AY18" s="1085"/>
      <c r="AZ18" s="220"/>
      <c r="BA18" s="220"/>
      <c r="BB18" s="220"/>
      <c r="BC18" s="220"/>
      <c r="BD18" s="220"/>
      <c r="BE18" s="221"/>
      <c r="BF18" s="221"/>
      <c r="BG18" s="221"/>
      <c r="BH18" s="221"/>
      <c r="BI18" s="221"/>
      <c r="BJ18" s="221"/>
      <c r="BK18" s="221"/>
      <c r="BL18" s="221"/>
      <c r="BM18" s="221"/>
      <c r="BN18" s="221"/>
      <c r="BO18" s="221"/>
      <c r="BP18" s="221"/>
      <c r="BQ18" s="226">
        <v>12</v>
      </c>
      <c r="BR18" s="227"/>
      <c r="BS18" s="993"/>
      <c r="BT18" s="994"/>
      <c r="BU18" s="994"/>
      <c r="BV18" s="994"/>
      <c r="BW18" s="994"/>
      <c r="BX18" s="994"/>
      <c r="BY18" s="994"/>
      <c r="BZ18" s="994"/>
      <c r="CA18" s="994"/>
      <c r="CB18" s="994"/>
      <c r="CC18" s="994"/>
      <c r="CD18" s="994"/>
      <c r="CE18" s="994"/>
      <c r="CF18" s="994"/>
      <c r="CG18" s="1015"/>
      <c r="CH18" s="990"/>
      <c r="CI18" s="991"/>
      <c r="CJ18" s="991"/>
      <c r="CK18" s="991"/>
      <c r="CL18" s="992"/>
      <c r="CM18" s="990"/>
      <c r="CN18" s="991"/>
      <c r="CO18" s="991"/>
      <c r="CP18" s="991"/>
      <c r="CQ18" s="992"/>
      <c r="CR18" s="990"/>
      <c r="CS18" s="991"/>
      <c r="CT18" s="991"/>
      <c r="CU18" s="991"/>
      <c r="CV18" s="992"/>
      <c r="CW18" s="990"/>
      <c r="CX18" s="991"/>
      <c r="CY18" s="991"/>
      <c r="CZ18" s="991"/>
      <c r="DA18" s="992"/>
      <c r="DB18" s="990"/>
      <c r="DC18" s="991"/>
      <c r="DD18" s="991"/>
      <c r="DE18" s="991"/>
      <c r="DF18" s="992"/>
      <c r="DG18" s="990"/>
      <c r="DH18" s="991"/>
      <c r="DI18" s="991"/>
      <c r="DJ18" s="991"/>
      <c r="DK18" s="992"/>
      <c r="DL18" s="990"/>
      <c r="DM18" s="991"/>
      <c r="DN18" s="991"/>
      <c r="DO18" s="991"/>
      <c r="DP18" s="992"/>
      <c r="DQ18" s="990"/>
      <c r="DR18" s="991"/>
      <c r="DS18" s="991"/>
      <c r="DT18" s="991"/>
      <c r="DU18" s="992"/>
      <c r="DV18" s="993"/>
      <c r="DW18" s="994"/>
      <c r="DX18" s="994"/>
      <c r="DY18" s="994"/>
      <c r="DZ18" s="995"/>
      <c r="EA18" s="222"/>
    </row>
    <row r="19" spans="1:131" s="223" customFormat="1" ht="26.25" customHeight="1" x14ac:dyDescent="0.2">
      <c r="A19" s="226">
        <v>13</v>
      </c>
      <c r="B19" s="1031"/>
      <c r="C19" s="1032"/>
      <c r="D19" s="1032"/>
      <c r="E19" s="1032"/>
      <c r="F19" s="1032"/>
      <c r="G19" s="1032"/>
      <c r="H19" s="1032"/>
      <c r="I19" s="1032"/>
      <c r="J19" s="1032"/>
      <c r="K19" s="1032"/>
      <c r="L19" s="1032"/>
      <c r="M19" s="1032"/>
      <c r="N19" s="1032"/>
      <c r="O19" s="1032"/>
      <c r="P19" s="1033"/>
      <c r="Q19" s="1039"/>
      <c r="R19" s="1040"/>
      <c r="S19" s="1040"/>
      <c r="T19" s="1040"/>
      <c r="U19" s="1040"/>
      <c r="V19" s="1040"/>
      <c r="W19" s="1040"/>
      <c r="X19" s="1040"/>
      <c r="Y19" s="1040"/>
      <c r="Z19" s="1040"/>
      <c r="AA19" s="1040"/>
      <c r="AB19" s="1040"/>
      <c r="AC19" s="1040"/>
      <c r="AD19" s="1040"/>
      <c r="AE19" s="1041"/>
      <c r="AF19" s="1036"/>
      <c r="AG19" s="1037"/>
      <c r="AH19" s="1037"/>
      <c r="AI19" s="1037"/>
      <c r="AJ19" s="1038"/>
      <c r="AK19" s="1082"/>
      <c r="AL19" s="1083"/>
      <c r="AM19" s="1083"/>
      <c r="AN19" s="1083"/>
      <c r="AO19" s="1083"/>
      <c r="AP19" s="1083"/>
      <c r="AQ19" s="1083"/>
      <c r="AR19" s="1083"/>
      <c r="AS19" s="1083"/>
      <c r="AT19" s="1083"/>
      <c r="AU19" s="1084"/>
      <c r="AV19" s="1084"/>
      <c r="AW19" s="1084"/>
      <c r="AX19" s="1084"/>
      <c r="AY19" s="1085"/>
      <c r="AZ19" s="220"/>
      <c r="BA19" s="220"/>
      <c r="BB19" s="220"/>
      <c r="BC19" s="220"/>
      <c r="BD19" s="220"/>
      <c r="BE19" s="221"/>
      <c r="BF19" s="221"/>
      <c r="BG19" s="221"/>
      <c r="BH19" s="221"/>
      <c r="BI19" s="221"/>
      <c r="BJ19" s="221"/>
      <c r="BK19" s="221"/>
      <c r="BL19" s="221"/>
      <c r="BM19" s="221"/>
      <c r="BN19" s="221"/>
      <c r="BO19" s="221"/>
      <c r="BP19" s="221"/>
      <c r="BQ19" s="226">
        <v>13</v>
      </c>
      <c r="BR19" s="227"/>
      <c r="BS19" s="993"/>
      <c r="BT19" s="994"/>
      <c r="BU19" s="994"/>
      <c r="BV19" s="994"/>
      <c r="BW19" s="994"/>
      <c r="BX19" s="994"/>
      <c r="BY19" s="994"/>
      <c r="BZ19" s="994"/>
      <c r="CA19" s="994"/>
      <c r="CB19" s="994"/>
      <c r="CC19" s="994"/>
      <c r="CD19" s="994"/>
      <c r="CE19" s="994"/>
      <c r="CF19" s="994"/>
      <c r="CG19" s="1015"/>
      <c r="CH19" s="990"/>
      <c r="CI19" s="991"/>
      <c r="CJ19" s="991"/>
      <c r="CK19" s="991"/>
      <c r="CL19" s="992"/>
      <c r="CM19" s="990"/>
      <c r="CN19" s="991"/>
      <c r="CO19" s="991"/>
      <c r="CP19" s="991"/>
      <c r="CQ19" s="992"/>
      <c r="CR19" s="990"/>
      <c r="CS19" s="991"/>
      <c r="CT19" s="991"/>
      <c r="CU19" s="991"/>
      <c r="CV19" s="992"/>
      <c r="CW19" s="990"/>
      <c r="CX19" s="991"/>
      <c r="CY19" s="991"/>
      <c r="CZ19" s="991"/>
      <c r="DA19" s="992"/>
      <c r="DB19" s="990"/>
      <c r="DC19" s="991"/>
      <c r="DD19" s="991"/>
      <c r="DE19" s="991"/>
      <c r="DF19" s="992"/>
      <c r="DG19" s="990"/>
      <c r="DH19" s="991"/>
      <c r="DI19" s="991"/>
      <c r="DJ19" s="991"/>
      <c r="DK19" s="992"/>
      <c r="DL19" s="990"/>
      <c r="DM19" s="991"/>
      <c r="DN19" s="991"/>
      <c r="DO19" s="991"/>
      <c r="DP19" s="992"/>
      <c r="DQ19" s="990"/>
      <c r="DR19" s="991"/>
      <c r="DS19" s="991"/>
      <c r="DT19" s="991"/>
      <c r="DU19" s="992"/>
      <c r="DV19" s="993"/>
      <c r="DW19" s="994"/>
      <c r="DX19" s="994"/>
      <c r="DY19" s="994"/>
      <c r="DZ19" s="995"/>
      <c r="EA19" s="222"/>
    </row>
    <row r="20" spans="1:131" s="223" customFormat="1" ht="26.25" customHeight="1" x14ac:dyDescent="0.2">
      <c r="A20" s="226">
        <v>14</v>
      </c>
      <c r="B20" s="1031"/>
      <c r="C20" s="1032"/>
      <c r="D20" s="1032"/>
      <c r="E20" s="1032"/>
      <c r="F20" s="1032"/>
      <c r="G20" s="1032"/>
      <c r="H20" s="1032"/>
      <c r="I20" s="1032"/>
      <c r="J20" s="1032"/>
      <c r="K20" s="1032"/>
      <c r="L20" s="1032"/>
      <c r="M20" s="1032"/>
      <c r="N20" s="1032"/>
      <c r="O20" s="1032"/>
      <c r="P20" s="1033"/>
      <c r="Q20" s="1039"/>
      <c r="R20" s="1040"/>
      <c r="S20" s="1040"/>
      <c r="T20" s="1040"/>
      <c r="U20" s="1040"/>
      <c r="V20" s="1040"/>
      <c r="W20" s="1040"/>
      <c r="X20" s="1040"/>
      <c r="Y20" s="1040"/>
      <c r="Z20" s="1040"/>
      <c r="AA20" s="1040"/>
      <c r="AB20" s="1040"/>
      <c r="AC20" s="1040"/>
      <c r="AD20" s="1040"/>
      <c r="AE20" s="1041"/>
      <c r="AF20" s="1036"/>
      <c r="AG20" s="1037"/>
      <c r="AH20" s="1037"/>
      <c r="AI20" s="1037"/>
      <c r="AJ20" s="1038"/>
      <c r="AK20" s="1082"/>
      <c r="AL20" s="1083"/>
      <c r="AM20" s="1083"/>
      <c r="AN20" s="1083"/>
      <c r="AO20" s="1083"/>
      <c r="AP20" s="1083"/>
      <c r="AQ20" s="1083"/>
      <c r="AR20" s="1083"/>
      <c r="AS20" s="1083"/>
      <c r="AT20" s="1083"/>
      <c r="AU20" s="1084"/>
      <c r="AV20" s="1084"/>
      <c r="AW20" s="1084"/>
      <c r="AX20" s="1084"/>
      <c r="AY20" s="1085"/>
      <c r="AZ20" s="220"/>
      <c r="BA20" s="220"/>
      <c r="BB20" s="220"/>
      <c r="BC20" s="220"/>
      <c r="BD20" s="220"/>
      <c r="BE20" s="221"/>
      <c r="BF20" s="221"/>
      <c r="BG20" s="221"/>
      <c r="BH20" s="221"/>
      <c r="BI20" s="221"/>
      <c r="BJ20" s="221"/>
      <c r="BK20" s="221"/>
      <c r="BL20" s="221"/>
      <c r="BM20" s="221"/>
      <c r="BN20" s="221"/>
      <c r="BO20" s="221"/>
      <c r="BP20" s="221"/>
      <c r="BQ20" s="226">
        <v>14</v>
      </c>
      <c r="BR20" s="227"/>
      <c r="BS20" s="993"/>
      <c r="BT20" s="994"/>
      <c r="BU20" s="994"/>
      <c r="BV20" s="994"/>
      <c r="BW20" s="994"/>
      <c r="BX20" s="994"/>
      <c r="BY20" s="994"/>
      <c r="BZ20" s="994"/>
      <c r="CA20" s="994"/>
      <c r="CB20" s="994"/>
      <c r="CC20" s="994"/>
      <c r="CD20" s="994"/>
      <c r="CE20" s="994"/>
      <c r="CF20" s="994"/>
      <c r="CG20" s="1015"/>
      <c r="CH20" s="990"/>
      <c r="CI20" s="991"/>
      <c r="CJ20" s="991"/>
      <c r="CK20" s="991"/>
      <c r="CL20" s="992"/>
      <c r="CM20" s="990"/>
      <c r="CN20" s="991"/>
      <c r="CO20" s="991"/>
      <c r="CP20" s="991"/>
      <c r="CQ20" s="992"/>
      <c r="CR20" s="990"/>
      <c r="CS20" s="991"/>
      <c r="CT20" s="991"/>
      <c r="CU20" s="991"/>
      <c r="CV20" s="992"/>
      <c r="CW20" s="990"/>
      <c r="CX20" s="991"/>
      <c r="CY20" s="991"/>
      <c r="CZ20" s="991"/>
      <c r="DA20" s="992"/>
      <c r="DB20" s="990"/>
      <c r="DC20" s="991"/>
      <c r="DD20" s="991"/>
      <c r="DE20" s="991"/>
      <c r="DF20" s="992"/>
      <c r="DG20" s="990"/>
      <c r="DH20" s="991"/>
      <c r="DI20" s="991"/>
      <c r="DJ20" s="991"/>
      <c r="DK20" s="992"/>
      <c r="DL20" s="990"/>
      <c r="DM20" s="991"/>
      <c r="DN20" s="991"/>
      <c r="DO20" s="991"/>
      <c r="DP20" s="992"/>
      <c r="DQ20" s="990"/>
      <c r="DR20" s="991"/>
      <c r="DS20" s="991"/>
      <c r="DT20" s="991"/>
      <c r="DU20" s="992"/>
      <c r="DV20" s="993"/>
      <c r="DW20" s="994"/>
      <c r="DX20" s="994"/>
      <c r="DY20" s="994"/>
      <c r="DZ20" s="995"/>
      <c r="EA20" s="222"/>
    </row>
    <row r="21" spans="1:131" s="223" customFormat="1" ht="26.25" customHeight="1" thickBot="1" x14ac:dyDescent="0.25">
      <c r="A21" s="226">
        <v>15</v>
      </c>
      <c r="B21" s="1031"/>
      <c r="C21" s="1032"/>
      <c r="D21" s="1032"/>
      <c r="E21" s="1032"/>
      <c r="F21" s="1032"/>
      <c r="G21" s="1032"/>
      <c r="H21" s="1032"/>
      <c r="I21" s="1032"/>
      <c r="J21" s="1032"/>
      <c r="K21" s="1032"/>
      <c r="L21" s="1032"/>
      <c r="M21" s="1032"/>
      <c r="N21" s="1032"/>
      <c r="O21" s="1032"/>
      <c r="P21" s="1033"/>
      <c r="Q21" s="1039"/>
      <c r="R21" s="1040"/>
      <c r="S21" s="1040"/>
      <c r="T21" s="1040"/>
      <c r="U21" s="1040"/>
      <c r="V21" s="1040"/>
      <c r="W21" s="1040"/>
      <c r="X21" s="1040"/>
      <c r="Y21" s="1040"/>
      <c r="Z21" s="1040"/>
      <c r="AA21" s="1040"/>
      <c r="AB21" s="1040"/>
      <c r="AC21" s="1040"/>
      <c r="AD21" s="1040"/>
      <c r="AE21" s="1041"/>
      <c r="AF21" s="1036"/>
      <c r="AG21" s="1037"/>
      <c r="AH21" s="1037"/>
      <c r="AI21" s="1037"/>
      <c r="AJ21" s="1038"/>
      <c r="AK21" s="1082"/>
      <c r="AL21" s="1083"/>
      <c r="AM21" s="1083"/>
      <c r="AN21" s="1083"/>
      <c r="AO21" s="1083"/>
      <c r="AP21" s="1083"/>
      <c r="AQ21" s="1083"/>
      <c r="AR21" s="1083"/>
      <c r="AS21" s="1083"/>
      <c r="AT21" s="1083"/>
      <c r="AU21" s="1084"/>
      <c r="AV21" s="1084"/>
      <c r="AW21" s="1084"/>
      <c r="AX21" s="1084"/>
      <c r="AY21" s="1085"/>
      <c r="AZ21" s="220"/>
      <c r="BA21" s="220"/>
      <c r="BB21" s="220"/>
      <c r="BC21" s="220"/>
      <c r="BD21" s="220"/>
      <c r="BE21" s="221"/>
      <c r="BF21" s="221"/>
      <c r="BG21" s="221"/>
      <c r="BH21" s="221"/>
      <c r="BI21" s="221"/>
      <c r="BJ21" s="221"/>
      <c r="BK21" s="221"/>
      <c r="BL21" s="221"/>
      <c r="BM21" s="221"/>
      <c r="BN21" s="221"/>
      <c r="BO21" s="221"/>
      <c r="BP21" s="221"/>
      <c r="BQ21" s="226">
        <v>15</v>
      </c>
      <c r="BR21" s="227"/>
      <c r="BS21" s="993"/>
      <c r="BT21" s="994"/>
      <c r="BU21" s="994"/>
      <c r="BV21" s="994"/>
      <c r="BW21" s="994"/>
      <c r="BX21" s="994"/>
      <c r="BY21" s="994"/>
      <c r="BZ21" s="994"/>
      <c r="CA21" s="994"/>
      <c r="CB21" s="994"/>
      <c r="CC21" s="994"/>
      <c r="CD21" s="994"/>
      <c r="CE21" s="994"/>
      <c r="CF21" s="994"/>
      <c r="CG21" s="1015"/>
      <c r="CH21" s="990"/>
      <c r="CI21" s="991"/>
      <c r="CJ21" s="991"/>
      <c r="CK21" s="991"/>
      <c r="CL21" s="992"/>
      <c r="CM21" s="990"/>
      <c r="CN21" s="991"/>
      <c r="CO21" s="991"/>
      <c r="CP21" s="991"/>
      <c r="CQ21" s="992"/>
      <c r="CR21" s="990"/>
      <c r="CS21" s="991"/>
      <c r="CT21" s="991"/>
      <c r="CU21" s="991"/>
      <c r="CV21" s="992"/>
      <c r="CW21" s="990"/>
      <c r="CX21" s="991"/>
      <c r="CY21" s="991"/>
      <c r="CZ21" s="991"/>
      <c r="DA21" s="992"/>
      <c r="DB21" s="990"/>
      <c r="DC21" s="991"/>
      <c r="DD21" s="991"/>
      <c r="DE21" s="991"/>
      <c r="DF21" s="992"/>
      <c r="DG21" s="990"/>
      <c r="DH21" s="991"/>
      <c r="DI21" s="991"/>
      <c r="DJ21" s="991"/>
      <c r="DK21" s="992"/>
      <c r="DL21" s="990"/>
      <c r="DM21" s="991"/>
      <c r="DN21" s="991"/>
      <c r="DO21" s="991"/>
      <c r="DP21" s="992"/>
      <c r="DQ21" s="990"/>
      <c r="DR21" s="991"/>
      <c r="DS21" s="991"/>
      <c r="DT21" s="991"/>
      <c r="DU21" s="992"/>
      <c r="DV21" s="993"/>
      <c r="DW21" s="994"/>
      <c r="DX21" s="994"/>
      <c r="DY21" s="994"/>
      <c r="DZ21" s="995"/>
      <c r="EA21" s="222"/>
    </row>
    <row r="22" spans="1:131" s="223" customFormat="1" ht="26.25" customHeight="1" x14ac:dyDescent="0.2">
      <c r="A22" s="226">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36"/>
      <c r="AG22" s="1037"/>
      <c r="AH22" s="1037"/>
      <c r="AI22" s="1037"/>
      <c r="AJ22" s="1038"/>
      <c r="AK22" s="1078"/>
      <c r="AL22" s="1079"/>
      <c r="AM22" s="1079"/>
      <c r="AN22" s="1079"/>
      <c r="AO22" s="1079"/>
      <c r="AP22" s="1079"/>
      <c r="AQ22" s="1079"/>
      <c r="AR22" s="1079"/>
      <c r="AS22" s="1079"/>
      <c r="AT22" s="1079"/>
      <c r="AU22" s="1080"/>
      <c r="AV22" s="1080"/>
      <c r="AW22" s="1080"/>
      <c r="AX22" s="1080"/>
      <c r="AY22" s="1081"/>
      <c r="AZ22" s="1029" t="s">
        <v>375</v>
      </c>
      <c r="BA22" s="1029"/>
      <c r="BB22" s="1029"/>
      <c r="BC22" s="1029"/>
      <c r="BD22" s="1030"/>
      <c r="BE22" s="221"/>
      <c r="BF22" s="221"/>
      <c r="BG22" s="221"/>
      <c r="BH22" s="221"/>
      <c r="BI22" s="221"/>
      <c r="BJ22" s="221"/>
      <c r="BK22" s="221"/>
      <c r="BL22" s="221"/>
      <c r="BM22" s="221"/>
      <c r="BN22" s="221"/>
      <c r="BO22" s="221"/>
      <c r="BP22" s="221"/>
      <c r="BQ22" s="226">
        <v>16</v>
      </c>
      <c r="BR22" s="227"/>
      <c r="BS22" s="993"/>
      <c r="BT22" s="994"/>
      <c r="BU22" s="994"/>
      <c r="BV22" s="994"/>
      <c r="BW22" s="994"/>
      <c r="BX22" s="994"/>
      <c r="BY22" s="994"/>
      <c r="BZ22" s="994"/>
      <c r="CA22" s="994"/>
      <c r="CB22" s="994"/>
      <c r="CC22" s="994"/>
      <c r="CD22" s="994"/>
      <c r="CE22" s="994"/>
      <c r="CF22" s="994"/>
      <c r="CG22" s="1015"/>
      <c r="CH22" s="990"/>
      <c r="CI22" s="991"/>
      <c r="CJ22" s="991"/>
      <c r="CK22" s="991"/>
      <c r="CL22" s="992"/>
      <c r="CM22" s="990"/>
      <c r="CN22" s="991"/>
      <c r="CO22" s="991"/>
      <c r="CP22" s="991"/>
      <c r="CQ22" s="992"/>
      <c r="CR22" s="990"/>
      <c r="CS22" s="991"/>
      <c r="CT22" s="991"/>
      <c r="CU22" s="991"/>
      <c r="CV22" s="992"/>
      <c r="CW22" s="990"/>
      <c r="CX22" s="991"/>
      <c r="CY22" s="991"/>
      <c r="CZ22" s="991"/>
      <c r="DA22" s="992"/>
      <c r="DB22" s="990"/>
      <c r="DC22" s="991"/>
      <c r="DD22" s="991"/>
      <c r="DE22" s="991"/>
      <c r="DF22" s="992"/>
      <c r="DG22" s="990"/>
      <c r="DH22" s="991"/>
      <c r="DI22" s="991"/>
      <c r="DJ22" s="991"/>
      <c r="DK22" s="992"/>
      <c r="DL22" s="990"/>
      <c r="DM22" s="991"/>
      <c r="DN22" s="991"/>
      <c r="DO22" s="991"/>
      <c r="DP22" s="992"/>
      <c r="DQ22" s="990"/>
      <c r="DR22" s="991"/>
      <c r="DS22" s="991"/>
      <c r="DT22" s="991"/>
      <c r="DU22" s="992"/>
      <c r="DV22" s="993"/>
      <c r="DW22" s="994"/>
      <c r="DX22" s="994"/>
      <c r="DY22" s="994"/>
      <c r="DZ22" s="995"/>
      <c r="EA22" s="222"/>
    </row>
    <row r="23" spans="1:131" s="223" customFormat="1" ht="26.25" customHeight="1" thickBot="1" x14ac:dyDescent="0.25">
      <c r="A23" s="228" t="s">
        <v>376</v>
      </c>
      <c r="B23" s="937" t="s">
        <v>377</v>
      </c>
      <c r="C23" s="938"/>
      <c r="D23" s="938"/>
      <c r="E23" s="938"/>
      <c r="F23" s="938"/>
      <c r="G23" s="938"/>
      <c r="H23" s="938"/>
      <c r="I23" s="938"/>
      <c r="J23" s="938"/>
      <c r="K23" s="938"/>
      <c r="L23" s="938"/>
      <c r="M23" s="938"/>
      <c r="N23" s="938"/>
      <c r="O23" s="938"/>
      <c r="P23" s="948"/>
      <c r="Q23" s="1068">
        <v>13131</v>
      </c>
      <c r="R23" s="1066"/>
      <c r="S23" s="1066"/>
      <c r="T23" s="1066"/>
      <c r="U23" s="1069"/>
      <c r="V23" s="1070">
        <v>12495</v>
      </c>
      <c r="W23" s="1066"/>
      <c r="X23" s="1066"/>
      <c r="Y23" s="1066"/>
      <c r="Z23" s="1069"/>
      <c r="AA23" s="1070">
        <v>637</v>
      </c>
      <c r="AB23" s="1066"/>
      <c r="AC23" s="1066"/>
      <c r="AD23" s="1066"/>
      <c r="AE23" s="1067"/>
      <c r="AF23" s="1071">
        <v>611</v>
      </c>
      <c r="AG23" s="1062"/>
      <c r="AH23" s="1062"/>
      <c r="AI23" s="1062"/>
      <c r="AJ23" s="1072"/>
      <c r="AK23" s="1073"/>
      <c r="AL23" s="1074"/>
      <c r="AM23" s="1074"/>
      <c r="AN23" s="1074"/>
      <c r="AO23" s="1074"/>
      <c r="AP23" s="1062">
        <v>7170</v>
      </c>
      <c r="AQ23" s="1062"/>
      <c r="AR23" s="1062"/>
      <c r="AS23" s="1062"/>
      <c r="AT23" s="1062"/>
      <c r="AU23" s="1063"/>
      <c r="AV23" s="1063"/>
      <c r="AW23" s="1063"/>
      <c r="AX23" s="1063"/>
      <c r="AY23" s="1064"/>
      <c r="AZ23" s="1065" t="s">
        <v>122</v>
      </c>
      <c r="BA23" s="1066"/>
      <c r="BB23" s="1066"/>
      <c r="BC23" s="1066"/>
      <c r="BD23" s="1067"/>
      <c r="BE23" s="221"/>
      <c r="BF23" s="221"/>
      <c r="BG23" s="221"/>
      <c r="BH23" s="221"/>
      <c r="BI23" s="221"/>
      <c r="BJ23" s="221"/>
      <c r="BK23" s="221"/>
      <c r="BL23" s="221"/>
      <c r="BM23" s="221"/>
      <c r="BN23" s="221"/>
      <c r="BO23" s="221"/>
      <c r="BP23" s="221"/>
      <c r="BQ23" s="226">
        <v>17</v>
      </c>
      <c r="BR23" s="227"/>
      <c r="BS23" s="993"/>
      <c r="BT23" s="994"/>
      <c r="BU23" s="994"/>
      <c r="BV23" s="994"/>
      <c r="BW23" s="994"/>
      <c r="BX23" s="994"/>
      <c r="BY23" s="994"/>
      <c r="BZ23" s="994"/>
      <c r="CA23" s="994"/>
      <c r="CB23" s="994"/>
      <c r="CC23" s="994"/>
      <c r="CD23" s="994"/>
      <c r="CE23" s="994"/>
      <c r="CF23" s="994"/>
      <c r="CG23" s="1015"/>
      <c r="CH23" s="990"/>
      <c r="CI23" s="991"/>
      <c r="CJ23" s="991"/>
      <c r="CK23" s="991"/>
      <c r="CL23" s="992"/>
      <c r="CM23" s="990"/>
      <c r="CN23" s="991"/>
      <c r="CO23" s="991"/>
      <c r="CP23" s="991"/>
      <c r="CQ23" s="992"/>
      <c r="CR23" s="990"/>
      <c r="CS23" s="991"/>
      <c r="CT23" s="991"/>
      <c r="CU23" s="991"/>
      <c r="CV23" s="992"/>
      <c r="CW23" s="990"/>
      <c r="CX23" s="991"/>
      <c r="CY23" s="991"/>
      <c r="CZ23" s="991"/>
      <c r="DA23" s="992"/>
      <c r="DB23" s="990"/>
      <c r="DC23" s="991"/>
      <c r="DD23" s="991"/>
      <c r="DE23" s="991"/>
      <c r="DF23" s="992"/>
      <c r="DG23" s="990"/>
      <c r="DH23" s="991"/>
      <c r="DI23" s="991"/>
      <c r="DJ23" s="991"/>
      <c r="DK23" s="992"/>
      <c r="DL23" s="990"/>
      <c r="DM23" s="991"/>
      <c r="DN23" s="991"/>
      <c r="DO23" s="991"/>
      <c r="DP23" s="992"/>
      <c r="DQ23" s="990"/>
      <c r="DR23" s="991"/>
      <c r="DS23" s="991"/>
      <c r="DT23" s="991"/>
      <c r="DU23" s="992"/>
      <c r="DV23" s="993"/>
      <c r="DW23" s="994"/>
      <c r="DX23" s="994"/>
      <c r="DY23" s="994"/>
      <c r="DZ23" s="995"/>
      <c r="EA23" s="222"/>
    </row>
    <row r="24" spans="1:131" s="223" customFormat="1" ht="26.25" customHeight="1" x14ac:dyDescent="0.2">
      <c r="A24" s="1061" t="s">
        <v>378</v>
      </c>
      <c r="B24" s="1061"/>
      <c r="C24" s="1061"/>
      <c r="D24" s="1061"/>
      <c r="E24" s="1061"/>
      <c r="F24" s="1061"/>
      <c r="G24" s="1061"/>
      <c r="H24" s="1061"/>
      <c r="I24" s="1061"/>
      <c r="J24" s="1061"/>
      <c r="K24" s="1061"/>
      <c r="L24" s="1061"/>
      <c r="M24" s="1061"/>
      <c r="N24" s="1061"/>
      <c r="O24" s="1061"/>
      <c r="P24" s="1061"/>
      <c r="Q24" s="1061"/>
      <c r="R24" s="1061"/>
      <c r="S24" s="1061"/>
      <c r="T24" s="1061"/>
      <c r="U24" s="1061"/>
      <c r="V24" s="1061"/>
      <c r="W24" s="1061"/>
      <c r="X24" s="1061"/>
      <c r="Y24" s="1061"/>
      <c r="Z24" s="1061"/>
      <c r="AA24" s="1061"/>
      <c r="AB24" s="1061"/>
      <c r="AC24" s="1061"/>
      <c r="AD24" s="1061"/>
      <c r="AE24" s="1061"/>
      <c r="AF24" s="1061"/>
      <c r="AG24" s="1061"/>
      <c r="AH24" s="1061"/>
      <c r="AI24" s="1061"/>
      <c r="AJ24" s="1061"/>
      <c r="AK24" s="1061"/>
      <c r="AL24" s="1061"/>
      <c r="AM24" s="1061"/>
      <c r="AN24" s="1061"/>
      <c r="AO24" s="1061"/>
      <c r="AP24" s="1061"/>
      <c r="AQ24" s="1061"/>
      <c r="AR24" s="1061"/>
      <c r="AS24" s="1061"/>
      <c r="AT24" s="1061"/>
      <c r="AU24" s="1061"/>
      <c r="AV24" s="1061"/>
      <c r="AW24" s="1061"/>
      <c r="AX24" s="1061"/>
      <c r="AY24" s="1061"/>
      <c r="AZ24" s="220"/>
      <c r="BA24" s="220"/>
      <c r="BB24" s="220"/>
      <c r="BC24" s="220"/>
      <c r="BD24" s="220"/>
      <c r="BE24" s="221"/>
      <c r="BF24" s="221"/>
      <c r="BG24" s="221"/>
      <c r="BH24" s="221"/>
      <c r="BI24" s="221"/>
      <c r="BJ24" s="221"/>
      <c r="BK24" s="221"/>
      <c r="BL24" s="221"/>
      <c r="BM24" s="221"/>
      <c r="BN24" s="221"/>
      <c r="BO24" s="221"/>
      <c r="BP24" s="221"/>
      <c r="BQ24" s="226">
        <v>18</v>
      </c>
      <c r="BR24" s="227"/>
      <c r="BS24" s="993"/>
      <c r="BT24" s="994"/>
      <c r="BU24" s="994"/>
      <c r="BV24" s="994"/>
      <c r="BW24" s="994"/>
      <c r="BX24" s="994"/>
      <c r="BY24" s="994"/>
      <c r="BZ24" s="994"/>
      <c r="CA24" s="994"/>
      <c r="CB24" s="994"/>
      <c r="CC24" s="994"/>
      <c r="CD24" s="994"/>
      <c r="CE24" s="994"/>
      <c r="CF24" s="994"/>
      <c r="CG24" s="1015"/>
      <c r="CH24" s="990"/>
      <c r="CI24" s="991"/>
      <c r="CJ24" s="991"/>
      <c r="CK24" s="991"/>
      <c r="CL24" s="992"/>
      <c r="CM24" s="990"/>
      <c r="CN24" s="991"/>
      <c r="CO24" s="991"/>
      <c r="CP24" s="991"/>
      <c r="CQ24" s="992"/>
      <c r="CR24" s="990"/>
      <c r="CS24" s="991"/>
      <c r="CT24" s="991"/>
      <c r="CU24" s="991"/>
      <c r="CV24" s="992"/>
      <c r="CW24" s="990"/>
      <c r="CX24" s="991"/>
      <c r="CY24" s="991"/>
      <c r="CZ24" s="991"/>
      <c r="DA24" s="992"/>
      <c r="DB24" s="990"/>
      <c r="DC24" s="991"/>
      <c r="DD24" s="991"/>
      <c r="DE24" s="991"/>
      <c r="DF24" s="992"/>
      <c r="DG24" s="990"/>
      <c r="DH24" s="991"/>
      <c r="DI24" s="991"/>
      <c r="DJ24" s="991"/>
      <c r="DK24" s="992"/>
      <c r="DL24" s="990"/>
      <c r="DM24" s="991"/>
      <c r="DN24" s="991"/>
      <c r="DO24" s="991"/>
      <c r="DP24" s="992"/>
      <c r="DQ24" s="990"/>
      <c r="DR24" s="991"/>
      <c r="DS24" s="991"/>
      <c r="DT24" s="991"/>
      <c r="DU24" s="992"/>
      <c r="DV24" s="993"/>
      <c r="DW24" s="994"/>
      <c r="DX24" s="994"/>
      <c r="DY24" s="994"/>
      <c r="DZ24" s="995"/>
      <c r="EA24" s="222"/>
    </row>
    <row r="25" spans="1:131" ht="26.25" customHeight="1" thickBot="1" x14ac:dyDescent="0.25">
      <c r="A25" s="1060" t="s">
        <v>379</v>
      </c>
      <c r="B25" s="1060"/>
      <c r="C25" s="1060"/>
      <c r="D25" s="1060"/>
      <c r="E25" s="1060"/>
      <c r="F25" s="1060"/>
      <c r="G25" s="1060"/>
      <c r="H25" s="1060"/>
      <c r="I25" s="1060"/>
      <c r="J25" s="1060"/>
      <c r="K25" s="1060"/>
      <c r="L25" s="1060"/>
      <c r="M25" s="1060"/>
      <c r="N25" s="1060"/>
      <c r="O25" s="1060"/>
      <c r="P25" s="1060"/>
      <c r="Q25" s="1060"/>
      <c r="R25" s="1060"/>
      <c r="S25" s="1060"/>
      <c r="T25" s="1060"/>
      <c r="U25" s="1060"/>
      <c r="V25" s="1060"/>
      <c r="W25" s="1060"/>
      <c r="X25" s="1060"/>
      <c r="Y25" s="1060"/>
      <c r="Z25" s="1060"/>
      <c r="AA25" s="1060"/>
      <c r="AB25" s="1060"/>
      <c r="AC25" s="1060"/>
      <c r="AD25" s="1060"/>
      <c r="AE25" s="1060"/>
      <c r="AF25" s="1060"/>
      <c r="AG25" s="1060"/>
      <c r="AH25" s="1060"/>
      <c r="AI25" s="1060"/>
      <c r="AJ25" s="1060"/>
      <c r="AK25" s="1060"/>
      <c r="AL25" s="1060"/>
      <c r="AM25" s="1060"/>
      <c r="AN25" s="1060"/>
      <c r="AO25" s="1060"/>
      <c r="AP25" s="1060"/>
      <c r="AQ25" s="1060"/>
      <c r="AR25" s="1060"/>
      <c r="AS25" s="1060"/>
      <c r="AT25" s="1060"/>
      <c r="AU25" s="1060"/>
      <c r="AV25" s="1060"/>
      <c r="AW25" s="1060"/>
      <c r="AX25" s="1060"/>
      <c r="AY25" s="1060"/>
      <c r="AZ25" s="1060"/>
      <c r="BA25" s="1060"/>
      <c r="BB25" s="1060"/>
      <c r="BC25" s="1060"/>
      <c r="BD25" s="1060"/>
      <c r="BE25" s="1060"/>
      <c r="BF25" s="1060"/>
      <c r="BG25" s="1060"/>
      <c r="BH25" s="1060"/>
      <c r="BI25" s="1060"/>
      <c r="BJ25" s="220"/>
      <c r="BK25" s="220"/>
      <c r="BL25" s="220"/>
      <c r="BM25" s="220"/>
      <c r="BN25" s="220"/>
      <c r="BO25" s="229"/>
      <c r="BP25" s="229"/>
      <c r="BQ25" s="226">
        <v>19</v>
      </c>
      <c r="BR25" s="227"/>
      <c r="BS25" s="993"/>
      <c r="BT25" s="994"/>
      <c r="BU25" s="994"/>
      <c r="BV25" s="994"/>
      <c r="BW25" s="994"/>
      <c r="BX25" s="994"/>
      <c r="BY25" s="994"/>
      <c r="BZ25" s="994"/>
      <c r="CA25" s="994"/>
      <c r="CB25" s="994"/>
      <c r="CC25" s="994"/>
      <c r="CD25" s="994"/>
      <c r="CE25" s="994"/>
      <c r="CF25" s="994"/>
      <c r="CG25" s="1015"/>
      <c r="CH25" s="990"/>
      <c r="CI25" s="991"/>
      <c r="CJ25" s="991"/>
      <c r="CK25" s="991"/>
      <c r="CL25" s="992"/>
      <c r="CM25" s="990"/>
      <c r="CN25" s="991"/>
      <c r="CO25" s="991"/>
      <c r="CP25" s="991"/>
      <c r="CQ25" s="992"/>
      <c r="CR25" s="990"/>
      <c r="CS25" s="991"/>
      <c r="CT25" s="991"/>
      <c r="CU25" s="991"/>
      <c r="CV25" s="992"/>
      <c r="CW25" s="990"/>
      <c r="CX25" s="991"/>
      <c r="CY25" s="991"/>
      <c r="CZ25" s="991"/>
      <c r="DA25" s="992"/>
      <c r="DB25" s="990"/>
      <c r="DC25" s="991"/>
      <c r="DD25" s="991"/>
      <c r="DE25" s="991"/>
      <c r="DF25" s="992"/>
      <c r="DG25" s="990"/>
      <c r="DH25" s="991"/>
      <c r="DI25" s="991"/>
      <c r="DJ25" s="991"/>
      <c r="DK25" s="992"/>
      <c r="DL25" s="990"/>
      <c r="DM25" s="991"/>
      <c r="DN25" s="991"/>
      <c r="DO25" s="991"/>
      <c r="DP25" s="992"/>
      <c r="DQ25" s="990"/>
      <c r="DR25" s="991"/>
      <c r="DS25" s="991"/>
      <c r="DT25" s="991"/>
      <c r="DU25" s="992"/>
      <c r="DV25" s="993"/>
      <c r="DW25" s="994"/>
      <c r="DX25" s="994"/>
      <c r="DY25" s="994"/>
      <c r="DZ25" s="995"/>
      <c r="EA25" s="218"/>
    </row>
    <row r="26" spans="1:131" ht="26.25" customHeight="1" x14ac:dyDescent="0.2">
      <c r="A26" s="996" t="s">
        <v>357</v>
      </c>
      <c r="B26" s="997"/>
      <c r="C26" s="997"/>
      <c r="D26" s="997"/>
      <c r="E26" s="997"/>
      <c r="F26" s="997"/>
      <c r="G26" s="997"/>
      <c r="H26" s="997"/>
      <c r="I26" s="997"/>
      <c r="J26" s="997"/>
      <c r="K26" s="997"/>
      <c r="L26" s="997"/>
      <c r="M26" s="997"/>
      <c r="N26" s="997"/>
      <c r="O26" s="997"/>
      <c r="P26" s="998"/>
      <c r="Q26" s="1002" t="s">
        <v>380</v>
      </c>
      <c r="R26" s="1003"/>
      <c r="S26" s="1003"/>
      <c r="T26" s="1003"/>
      <c r="U26" s="1004"/>
      <c r="V26" s="1002" t="s">
        <v>381</v>
      </c>
      <c r="W26" s="1003"/>
      <c r="X26" s="1003"/>
      <c r="Y26" s="1003"/>
      <c r="Z26" s="1004"/>
      <c r="AA26" s="1002" t="s">
        <v>382</v>
      </c>
      <c r="AB26" s="1003"/>
      <c r="AC26" s="1003"/>
      <c r="AD26" s="1003"/>
      <c r="AE26" s="1003"/>
      <c r="AF26" s="1056" t="s">
        <v>383</v>
      </c>
      <c r="AG26" s="1009"/>
      <c r="AH26" s="1009"/>
      <c r="AI26" s="1009"/>
      <c r="AJ26" s="1057"/>
      <c r="AK26" s="1003" t="s">
        <v>384</v>
      </c>
      <c r="AL26" s="1003"/>
      <c r="AM26" s="1003"/>
      <c r="AN26" s="1003"/>
      <c r="AO26" s="1004"/>
      <c r="AP26" s="1002" t="s">
        <v>385</v>
      </c>
      <c r="AQ26" s="1003"/>
      <c r="AR26" s="1003"/>
      <c r="AS26" s="1003"/>
      <c r="AT26" s="1004"/>
      <c r="AU26" s="1002" t="s">
        <v>386</v>
      </c>
      <c r="AV26" s="1003"/>
      <c r="AW26" s="1003"/>
      <c r="AX26" s="1003"/>
      <c r="AY26" s="1004"/>
      <c r="AZ26" s="1002" t="s">
        <v>387</v>
      </c>
      <c r="BA26" s="1003"/>
      <c r="BB26" s="1003"/>
      <c r="BC26" s="1003"/>
      <c r="BD26" s="1004"/>
      <c r="BE26" s="1002" t="s">
        <v>364</v>
      </c>
      <c r="BF26" s="1003"/>
      <c r="BG26" s="1003"/>
      <c r="BH26" s="1003"/>
      <c r="BI26" s="1016"/>
      <c r="BJ26" s="220"/>
      <c r="BK26" s="220"/>
      <c r="BL26" s="220"/>
      <c r="BM26" s="220"/>
      <c r="BN26" s="220"/>
      <c r="BO26" s="229"/>
      <c r="BP26" s="229"/>
      <c r="BQ26" s="226">
        <v>20</v>
      </c>
      <c r="BR26" s="227"/>
      <c r="BS26" s="993"/>
      <c r="BT26" s="994"/>
      <c r="BU26" s="994"/>
      <c r="BV26" s="994"/>
      <c r="BW26" s="994"/>
      <c r="BX26" s="994"/>
      <c r="BY26" s="994"/>
      <c r="BZ26" s="994"/>
      <c r="CA26" s="994"/>
      <c r="CB26" s="994"/>
      <c r="CC26" s="994"/>
      <c r="CD26" s="994"/>
      <c r="CE26" s="994"/>
      <c r="CF26" s="994"/>
      <c r="CG26" s="1015"/>
      <c r="CH26" s="990"/>
      <c r="CI26" s="991"/>
      <c r="CJ26" s="991"/>
      <c r="CK26" s="991"/>
      <c r="CL26" s="992"/>
      <c r="CM26" s="990"/>
      <c r="CN26" s="991"/>
      <c r="CO26" s="991"/>
      <c r="CP26" s="991"/>
      <c r="CQ26" s="992"/>
      <c r="CR26" s="990"/>
      <c r="CS26" s="991"/>
      <c r="CT26" s="991"/>
      <c r="CU26" s="991"/>
      <c r="CV26" s="992"/>
      <c r="CW26" s="990"/>
      <c r="CX26" s="991"/>
      <c r="CY26" s="991"/>
      <c r="CZ26" s="991"/>
      <c r="DA26" s="992"/>
      <c r="DB26" s="990"/>
      <c r="DC26" s="991"/>
      <c r="DD26" s="991"/>
      <c r="DE26" s="991"/>
      <c r="DF26" s="992"/>
      <c r="DG26" s="990"/>
      <c r="DH26" s="991"/>
      <c r="DI26" s="991"/>
      <c r="DJ26" s="991"/>
      <c r="DK26" s="992"/>
      <c r="DL26" s="990"/>
      <c r="DM26" s="991"/>
      <c r="DN26" s="991"/>
      <c r="DO26" s="991"/>
      <c r="DP26" s="992"/>
      <c r="DQ26" s="990"/>
      <c r="DR26" s="991"/>
      <c r="DS26" s="991"/>
      <c r="DT26" s="991"/>
      <c r="DU26" s="992"/>
      <c r="DV26" s="993"/>
      <c r="DW26" s="994"/>
      <c r="DX26" s="994"/>
      <c r="DY26" s="994"/>
      <c r="DZ26" s="995"/>
      <c r="EA26" s="218"/>
    </row>
    <row r="27" spans="1:131" ht="26.25" customHeight="1" thickBot="1" x14ac:dyDescent="0.25">
      <c r="A27" s="999"/>
      <c r="B27" s="1000"/>
      <c r="C27" s="1000"/>
      <c r="D27" s="1000"/>
      <c r="E27" s="1000"/>
      <c r="F27" s="1000"/>
      <c r="G27" s="1000"/>
      <c r="H27" s="1000"/>
      <c r="I27" s="1000"/>
      <c r="J27" s="1000"/>
      <c r="K27" s="1000"/>
      <c r="L27" s="1000"/>
      <c r="M27" s="1000"/>
      <c r="N27" s="1000"/>
      <c r="O27" s="1000"/>
      <c r="P27" s="1001"/>
      <c r="Q27" s="1005"/>
      <c r="R27" s="1006"/>
      <c r="S27" s="1006"/>
      <c r="T27" s="1006"/>
      <c r="U27" s="1007"/>
      <c r="V27" s="1005"/>
      <c r="W27" s="1006"/>
      <c r="X27" s="1006"/>
      <c r="Y27" s="1006"/>
      <c r="Z27" s="1007"/>
      <c r="AA27" s="1005"/>
      <c r="AB27" s="1006"/>
      <c r="AC27" s="1006"/>
      <c r="AD27" s="1006"/>
      <c r="AE27" s="1006"/>
      <c r="AF27" s="1058"/>
      <c r="AG27" s="1012"/>
      <c r="AH27" s="1012"/>
      <c r="AI27" s="1012"/>
      <c r="AJ27" s="1059"/>
      <c r="AK27" s="1006"/>
      <c r="AL27" s="1006"/>
      <c r="AM27" s="1006"/>
      <c r="AN27" s="1006"/>
      <c r="AO27" s="1007"/>
      <c r="AP27" s="1005"/>
      <c r="AQ27" s="1006"/>
      <c r="AR27" s="1006"/>
      <c r="AS27" s="1006"/>
      <c r="AT27" s="1007"/>
      <c r="AU27" s="1005"/>
      <c r="AV27" s="1006"/>
      <c r="AW27" s="1006"/>
      <c r="AX27" s="1006"/>
      <c r="AY27" s="1007"/>
      <c r="AZ27" s="1005"/>
      <c r="BA27" s="1006"/>
      <c r="BB27" s="1006"/>
      <c r="BC27" s="1006"/>
      <c r="BD27" s="1007"/>
      <c r="BE27" s="1005"/>
      <c r="BF27" s="1006"/>
      <c r="BG27" s="1006"/>
      <c r="BH27" s="1006"/>
      <c r="BI27" s="1017"/>
      <c r="BJ27" s="220"/>
      <c r="BK27" s="220"/>
      <c r="BL27" s="220"/>
      <c r="BM27" s="220"/>
      <c r="BN27" s="220"/>
      <c r="BO27" s="229"/>
      <c r="BP27" s="229"/>
      <c r="BQ27" s="226">
        <v>21</v>
      </c>
      <c r="BR27" s="227"/>
      <c r="BS27" s="993"/>
      <c r="BT27" s="994"/>
      <c r="BU27" s="994"/>
      <c r="BV27" s="994"/>
      <c r="BW27" s="994"/>
      <c r="BX27" s="994"/>
      <c r="BY27" s="994"/>
      <c r="BZ27" s="994"/>
      <c r="CA27" s="994"/>
      <c r="CB27" s="994"/>
      <c r="CC27" s="994"/>
      <c r="CD27" s="994"/>
      <c r="CE27" s="994"/>
      <c r="CF27" s="994"/>
      <c r="CG27" s="1015"/>
      <c r="CH27" s="990"/>
      <c r="CI27" s="991"/>
      <c r="CJ27" s="991"/>
      <c r="CK27" s="991"/>
      <c r="CL27" s="992"/>
      <c r="CM27" s="990"/>
      <c r="CN27" s="991"/>
      <c r="CO27" s="991"/>
      <c r="CP27" s="991"/>
      <c r="CQ27" s="992"/>
      <c r="CR27" s="990"/>
      <c r="CS27" s="991"/>
      <c r="CT27" s="991"/>
      <c r="CU27" s="991"/>
      <c r="CV27" s="992"/>
      <c r="CW27" s="990"/>
      <c r="CX27" s="991"/>
      <c r="CY27" s="991"/>
      <c r="CZ27" s="991"/>
      <c r="DA27" s="992"/>
      <c r="DB27" s="990"/>
      <c r="DC27" s="991"/>
      <c r="DD27" s="991"/>
      <c r="DE27" s="991"/>
      <c r="DF27" s="992"/>
      <c r="DG27" s="990"/>
      <c r="DH27" s="991"/>
      <c r="DI27" s="991"/>
      <c r="DJ27" s="991"/>
      <c r="DK27" s="992"/>
      <c r="DL27" s="990"/>
      <c r="DM27" s="991"/>
      <c r="DN27" s="991"/>
      <c r="DO27" s="991"/>
      <c r="DP27" s="992"/>
      <c r="DQ27" s="990"/>
      <c r="DR27" s="991"/>
      <c r="DS27" s="991"/>
      <c r="DT27" s="991"/>
      <c r="DU27" s="992"/>
      <c r="DV27" s="993"/>
      <c r="DW27" s="994"/>
      <c r="DX27" s="994"/>
      <c r="DY27" s="994"/>
      <c r="DZ27" s="995"/>
      <c r="EA27" s="218"/>
    </row>
    <row r="28" spans="1:131" ht="26.25" customHeight="1" thickTop="1" x14ac:dyDescent="0.2">
      <c r="A28" s="230">
        <v>1</v>
      </c>
      <c r="B28" s="1048" t="s">
        <v>388</v>
      </c>
      <c r="C28" s="1049"/>
      <c r="D28" s="1049"/>
      <c r="E28" s="1049"/>
      <c r="F28" s="1049"/>
      <c r="G28" s="1049"/>
      <c r="H28" s="1049"/>
      <c r="I28" s="1049"/>
      <c r="J28" s="1049"/>
      <c r="K28" s="1049"/>
      <c r="L28" s="1049"/>
      <c r="M28" s="1049"/>
      <c r="N28" s="1049"/>
      <c r="O28" s="1049"/>
      <c r="P28" s="1050"/>
      <c r="Q28" s="1051">
        <v>3134</v>
      </c>
      <c r="R28" s="1052"/>
      <c r="S28" s="1052"/>
      <c r="T28" s="1052"/>
      <c r="U28" s="1052"/>
      <c r="V28" s="1052">
        <v>3071</v>
      </c>
      <c r="W28" s="1052"/>
      <c r="X28" s="1052"/>
      <c r="Y28" s="1052"/>
      <c r="Z28" s="1052"/>
      <c r="AA28" s="1052">
        <v>63</v>
      </c>
      <c r="AB28" s="1052"/>
      <c r="AC28" s="1052"/>
      <c r="AD28" s="1052"/>
      <c r="AE28" s="1053"/>
      <c r="AF28" s="1054">
        <v>63</v>
      </c>
      <c r="AG28" s="1052"/>
      <c r="AH28" s="1052"/>
      <c r="AI28" s="1052"/>
      <c r="AJ28" s="1055"/>
      <c r="AK28" s="1043">
        <v>316</v>
      </c>
      <c r="AL28" s="1044"/>
      <c r="AM28" s="1044"/>
      <c r="AN28" s="1044"/>
      <c r="AO28" s="1044"/>
      <c r="AP28" s="1044" t="s">
        <v>544</v>
      </c>
      <c r="AQ28" s="1044"/>
      <c r="AR28" s="1044"/>
      <c r="AS28" s="1044"/>
      <c r="AT28" s="1044"/>
      <c r="AU28" s="1044" t="s">
        <v>544</v>
      </c>
      <c r="AV28" s="1044"/>
      <c r="AW28" s="1044"/>
      <c r="AX28" s="1044"/>
      <c r="AY28" s="1044"/>
      <c r="AZ28" s="1045" t="s">
        <v>544</v>
      </c>
      <c r="BA28" s="1045"/>
      <c r="BB28" s="1045"/>
      <c r="BC28" s="1045"/>
      <c r="BD28" s="1045"/>
      <c r="BE28" s="1046"/>
      <c r="BF28" s="1046"/>
      <c r="BG28" s="1046"/>
      <c r="BH28" s="1046"/>
      <c r="BI28" s="1047"/>
      <c r="BJ28" s="220"/>
      <c r="BK28" s="220"/>
      <c r="BL28" s="220"/>
      <c r="BM28" s="220"/>
      <c r="BN28" s="220"/>
      <c r="BO28" s="229"/>
      <c r="BP28" s="229"/>
      <c r="BQ28" s="226">
        <v>22</v>
      </c>
      <c r="BR28" s="227"/>
      <c r="BS28" s="993"/>
      <c r="BT28" s="994"/>
      <c r="BU28" s="994"/>
      <c r="BV28" s="994"/>
      <c r="BW28" s="994"/>
      <c r="BX28" s="994"/>
      <c r="BY28" s="994"/>
      <c r="BZ28" s="994"/>
      <c r="CA28" s="994"/>
      <c r="CB28" s="994"/>
      <c r="CC28" s="994"/>
      <c r="CD28" s="994"/>
      <c r="CE28" s="994"/>
      <c r="CF28" s="994"/>
      <c r="CG28" s="1015"/>
      <c r="CH28" s="990"/>
      <c r="CI28" s="991"/>
      <c r="CJ28" s="991"/>
      <c r="CK28" s="991"/>
      <c r="CL28" s="992"/>
      <c r="CM28" s="990"/>
      <c r="CN28" s="991"/>
      <c r="CO28" s="991"/>
      <c r="CP28" s="991"/>
      <c r="CQ28" s="992"/>
      <c r="CR28" s="990"/>
      <c r="CS28" s="991"/>
      <c r="CT28" s="991"/>
      <c r="CU28" s="991"/>
      <c r="CV28" s="992"/>
      <c r="CW28" s="990"/>
      <c r="CX28" s="991"/>
      <c r="CY28" s="991"/>
      <c r="CZ28" s="991"/>
      <c r="DA28" s="992"/>
      <c r="DB28" s="990"/>
      <c r="DC28" s="991"/>
      <c r="DD28" s="991"/>
      <c r="DE28" s="991"/>
      <c r="DF28" s="992"/>
      <c r="DG28" s="990"/>
      <c r="DH28" s="991"/>
      <c r="DI28" s="991"/>
      <c r="DJ28" s="991"/>
      <c r="DK28" s="992"/>
      <c r="DL28" s="990"/>
      <c r="DM28" s="991"/>
      <c r="DN28" s="991"/>
      <c r="DO28" s="991"/>
      <c r="DP28" s="992"/>
      <c r="DQ28" s="990"/>
      <c r="DR28" s="991"/>
      <c r="DS28" s="991"/>
      <c r="DT28" s="991"/>
      <c r="DU28" s="992"/>
      <c r="DV28" s="993"/>
      <c r="DW28" s="994"/>
      <c r="DX28" s="994"/>
      <c r="DY28" s="994"/>
      <c r="DZ28" s="995"/>
      <c r="EA28" s="218"/>
    </row>
    <row r="29" spans="1:131" ht="26.25" customHeight="1" x14ac:dyDescent="0.2">
      <c r="A29" s="230">
        <v>2</v>
      </c>
      <c r="B29" s="1031" t="s">
        <v>389</v>
      </c>
      <c r="C29" s="1032"/>
      <c r="D29" s="1032"/>
      <c r="E29" s="1032"/>
      <c r="F29" s="1032"/>
      <c r="G29" s="1032"/>
      <c r="H29" s="1032"/>
      <c r="I29" s="1032"/>
      <c r="J29" s="1032"/>
      <c r="K29" s="1032"/>
      <c r="L29" s="1032"/>
      <c r="M29" s="1032"/>
      <c r="N29" s="1032"/>
      <c r="O29" s="1032"/>
      <c r="P29" s="1033"/>
      <c r="Q29" s="1039">
        <v>3321</v>
      </c>
      <c r="R29" s="1040"/>
      <c r="S29" s="1040"/>
      <c r="T29" s="1040"/>
      <c r="U29" s="1040"/>
      <c r="V29" s="1040">
        <v>3230</v>
      </c>
      <c r="W29" s="1040"/>
      <c r="X29" s="1040"/>
      <c r="Y29" s="1040"/>
      <c r="Z29" s="1040"/>
      <c r="AA29" s="1040">
        <v>91</v>
      </c>
      <c r="AB29" s="1040"/>
      <c r="AC29" s="1040"/>
      <c r="AD29" s="1040"/>
      <c r="AE29" s="1041"/>
      <c r="AF29" s="1036">
        <v>91</v>
      </c>
      <c r="AG29" s="1037"/>
      <c r="AH29" s="1037"/>
      <c r="AI29" s="1037"/>
      <c r="AJ29" s="1038"/>
      <c r="AK29" s="980">
        <v>679</v>
      </c>
      <c r="AL29" s="971"/>
      <c r="AM29" s="971"/>
      <c r="AN29" s="971"/>
      <c r="AO29" s="971"/>
      <c r="AP29" s="971" t="s">
        <v>544</v>
      </c>
      <c r="AQ29" s="971"/>
      <c r="AR29" s="971"/>
      <c r="AS29" s="971"/>
      <c r="AT29" s="971"/>
      <c r="AU29" s="971" t="s">
        <v>544</v>
      </c>
      <c r="AV29" s="971"/>
      <c r="AW29" s="971"/>
      <c r="AX29" s="971"/>
      <c r="AY29" s="971"/>
      <c r="AZ29" s="1042" t="s">
        <v>544</v>
      </c>
      <c r="BA29" s="1042"/>
      <c r="BB29" s="1042"/>
      <c r="BC29" s="1042"/>
      <c r="BD29" s="1042"/>
      <c r="BE29" s="972"/>
      <c r="BF29" s="972"/>
      <c r="BG29" s="972"/>
      <c r="BH29" s="972"/>
      <c r="BI29" s="973"/>
      <c r="BJ29" s="220"/>
      <c r="BK29" s="220"/>
      <c r="BL29" s="220"/>
      <c r="BM29" s="220"/>
      <c r="BN29" s="220"/>
      <c r="BO29" s="229"/>
      <c r="BP29" s="229"/>
      <c r="BQ29" s="226">
        <v>23</v>
      </c>
      <c r="BR29" s="227"/>
      <c r="BS29" s="993"/>
      <c r="BT29" s="994"/>
      <c r="BU29" s="994"/>
      <c r="BV29" s="994"/>
      <c r="BW29" s="994"/>
      <c r="BX29" s="994"/>
      <c r="BY29" s="994"/>
      <c r="BZ29" s="994"/>
      <c r="CA29" s="994"/>
      <c r="CB29" s="994"/>
      <c r="CC29" s="994"/>
      <c r="CD29" s="994"/>
      <c r="CE29" s="994"/>
      <c r="CF29" s="994"/>
      <c r="CG29" s="1015"/>
      <c r="CH29" s="990"/>
      <c r="CI29" s="991"/>
      <c r="CJ29" s="991"/>
      <c r="CK29" s="991"/>
      <c r="CL29" s="992"/>
      <c r="CM29" s="990"/>
      <c r="CN29" s="991"/>
      <c r="CO29" s="991"/>
      <c r="CP29" s="991"/>
      <c r="CQ29" s="992"/>
      <c r="CR29" s="990"/>
      <c r="CS29" s="991"/>
      <c r="CT29" s="991"/>
      <c r="CU29" s="991"/>
      <c r="CV29" s="992"/>
      <c r="CW29" s="990"/>
      <c r="CX29" s="991"/>
      <c r="CY29" s="991"/>
      <c r="CZ29" s="991"/>
      <c r="DA29" s="992"/>
      <c r="DB29" s="990"/>
      <c r="DC29" s="991"/>
      <c r="DD29" s="991"/>
      <c r="DE29" s="991"/>
      <c r="DF29" s="992"/>
      <c r="DG29" s="990"/>
      <c r="DH29" s="991"/>
      <c r="DI29" s="991"/>
      <c r="DJ29" s="991"/>
      <c r="DK29" s="992"/>
      <c r="DL29" s="990"/>
      <c r="DM29" s="991"/>
      <c r="DN29" s="991"/>
      <c r="DO29" s="991"/>
      <c r="DP29" s="992"/>
      <c r="DQ29" s="990"/>
      <c r="DR29" s="991"/>
      <c r="DS29" s="991"/>
      <c r="DT29" s="991"/>
      <c r="DU29" s="992"/>
      <c r="DV29" s="993"/>
      <c r="DW29" s="994"/>
      <c r="DX29" s="994"/>
      <c r="DY29" s="994"/>
      <c r="DZ29" s="995"/>
      <c r="EA29" s="218"/>
    </row>
    <row r="30" spans="1:131" ht="26.25" customHeight="1" x14ac:dyDescent="0.2">
      <c r="A30" s="230">
        <v>3</v>
      </c>
      <c r="B30" s="1031" t="s">
        <v>390</v>
      </c>
      <c r="C30" s="1032"/>
      <c r="D30" s="1032"/>
      <c r="E30" s="1032"/>
      <c r="F30" s="1032"/>
      <c r="G30" s="1032"/>
      <c r="H30" s="1032"/>
      <c r="I30" s="1032"/>
      <c r="J30" s="1032"/>
      <c r="K30" s="1032"/>
      <c r="L30" s="1032"/>
      <c r="M30" s="1032"/>
      <c r="N30" s="1032"/>
      <c r="O30" s="1032"/>
      <c r="P30" s="1033"/>
      <c r="Q30" s="1039">
        <v>1264</v>
      </c>
      <c r="R30" s="1040"/>
      <c r="S30" s="1040"/>
      <c r="T30" s="1040"/>
      <c r="U30" s="1040"/>
      <c r="V30" s="1040">
        <v>1243</v>
      </c>
      <c r="W30" s="1040"/>
      <c r="X30" s="1040"/>
      <c r="Y30" s="1040"/>
      <c r="Z30" s="1040"/>
      <c r="AA30" s="1040">
        <v>21</v>
      </c>
      <c r="AB30" s="1040"/>
      <c r="AC30" s="1040"/>
      <c r="AD30" s="1040"/>
      <c r="AE30" s="1041"/>
      <c r="AF30" s="1036">
        <v>21</v>
      </c>
      <c r="AG30" s="1037"/>
      <c r="AH30" s="1037"/>
      <c r="AI30" s="1037"/>
      <c r="AJ30" s="1038"/>
      <c r="AK30" s="980">
        <v>512</v>
      </c>
      <c r="AL30" s="971"/>
      <c r="AM30" s="971"/>
      <c r="AN30" s="971"/>
      <c r="AO30" s="971"/>
      <c r="AP30" s="971" t="s">
        <v>544</v>
      </c>
      <c r="AQ30" s="971"/>
      <c r="AR30" s="971"/>
      <c r="AS30" s="971"/>
      <c r="AT30" s="971"/>
      <c r="AU30" s="971" t="s">
        <v>544</v>
      </c>
      <c r="AV30" s="971"/>
      <c r="AW30" s="971"/>
      <c r="AX30" s="971"/>
      <c r="AY30" s="971"/>
      <c r="AZ30" s="1042" t="s">
        <v>544</v>
      </c>
      <c r="BA30" s="1042"/>
      <c r="BB30" s="1042"/>
      <c r="BC30" s="1042"/>
      <c r="BD30" s="1042"/>
      <c r="BE30" s="972"/>
      <c r="BF30" s="972"/>
      <c r="BG30" s="972"/>
      <c r="BH30" s="972"/>
      <c r="BI30" s="973"/>
      <c r="BJ30" s="220"/>
      <c r="BK30" s="220"/>
      <c r="BL30" s="220"/>
      <c r="BM30" s="220"/>
      <c r="BN30" s="220"/>
      <c r="BO30" s="229"/>
      <c r="BP30" s="229"/>
      <c r="BQ30" s="226">
        <v>24</v>
      </c>
      <c r="BR30" s="227"/>
      <c r="BS30" s="993"/>
      <c r="BT30" s="994"/>
      <c r="BU30" s="994"/>
      <c r="BV30" s="994"/>
      <c r="BW30" s="994"/>
      <c r="BX30" s="994"/>
      <c r="BY30" s="994"/>
      <c r="BZ30" s="994"/>
      <c r="CA30" s="994"/>
      <c r="CB30" s="994"/>
      <c r="CC30" s="994"/>
      <c r="CD30" s="994"/>
      <c r="CE30" s="994"/>
      <c r="CF30" s="994"/>
      <c r="CG30" s="1015"/>
      <c r="CH30" s="990"/>
      <c r="CI30" s="991"/>
      <c r="CJ30" s="991"/>
      <c r="CK30" s="991"/>
      <c r="CL30" s="992"/>
      <c r="CM30" s="990"/>
      <c r="CN30" s="991"/>
      <c r="CO30" s="991"/>
      <c r="CP30" s="991"/>
      <c r="CQ30" s="992"/>
      <c r="CR30" s="990"/>
      <c r="CS30" s="991"/>
      <c r="CT30" s="991"/>
      <c r="CU30" s="991"/>
      <c r="CV30" s="992"/>
      <c r="CW30" s="990"/>
      <c r="CX30" s="991"/>
      <c r="CY30" s="991"/>
      <c r="CZ30" s="991"/>
      <c r="DA30" s="992"/>
      <c r="DB30" s="990"/>
      <c r="DC30" s="991"/>
      <c r="DD30" s="991"/>
      <c r="DE30" s="991"/>
      <c r="DF30" s="992"/>
      <c r="DG30" s="990"/>
      <c r="DH30" s="991"/>
      <c r="DI30" s="991"/>
      <c r="DJ30" s="991"/>
      <c r="DK30" s="992"/>
      <c r="DL30" s="990"/>
      <c r="DM30" s="991"/>
      <c r="DN30" s="991"/>
      <c r="DO30" s="991"/>
      <c r="DP30" s="992"/>
      <c r="DQ30" s="990"/>
      <c r="DR30" s="991"/>
      <c r="DS30" s="991"/>
      <c r="DT30" s="991"/>
      <c r="DU30" s="992"/>
      <c r="DV30" s="993"/>
      <c r="DW30" s="994"/>
      <c r="DX30" s="994"/>
      <c r="DY30" s="994"/>
      <c r="DZ30" s="995"/>
      <c r="EA30" s="218"/>
    </row>
    <row r="31" spans="1:131" ht="26.25" customHeight="1" x14ac:dyDescent="0.2">
      <c r="A31" s="230">
        <v>4</v>
      </c>
      <c r="B31" s="1031" t="s">
        <v>391</v>
      </c>
      <c r="C31" s="1032"/>
      <c r="D31" s="1032"/>
      <c r="E31" s="1032"/>
      <c r="F31" s="1032"/>
      <c r="G31" s="1032"/>
      <c r="H31" s="1032"/>
      <c r="I31" s="1032"/>
      <c r="J31" s="1032"/>
      <c r="K31" s="1032"/>
      <c r="L31" s="1032"/>
      <c r="M31" s="1032"/>
      <c r="N31" s="1032"/>
      <c r="O31" s="1032"/>
      <c r="P31" s="1033"/>
      <c r="Q31" s="1039">
        <v>943</v>
      </c>
      <c r="R31" s="1040"/>
      <c r="S31" s="1040"/>
      <c r="T31" s="1040"/>
      <c r="U31" s="1040"/>
      <c r="V31" s="1040">
        <v>943</v>
      </c>
      <c r="W31" s="1040"/>
      <c r="X31" s="1040"/>
      <c r="Y31" s="1040"/>
      <c r="Z31" s="1040"/>
      <c r="AA31" s="1040" t="s">
        <v>544</v>
      </c>
      <c r="AB31" s="1040"/>
      <c r="AC31" s="1040"/>
      <c r="AD31" s="1040"/>
      <c r="AE31" s="1041"/>
      <c r="AF31" s="1036">
        <v>345</v>
      </c>
      <c r="AG31" s="1037"/>
      <c r="AH31" s="1037"/>
      <c r="AI31" s="1037"/>
      <c r="AJ31" s="1038"/>
      <c r="AK31" s="980">
        <v>520</v>
      </c>
      <c r="AL31" s="971"/>
      <c r="AM31" s="971"/>
      <c r="AN31" s="971"/>
      <c r="AO31" s="971"/>
      <c r="AP31" s="971">
        <v>9805</v>
      </c>
      <c r="AQ31" s="971"/>
      <c r="AR31" s="971"/>
      <c r="AS31" s="971"/>
      <c r="AT31" s="971"/>
      <c r="AU31" s="971">
        <v>6952</v>
      </c>
      <c r="AV31" s="971"/>
      <c r="AW31" s="971"/>
      <c r="AX31" s="971"/>
      <c r="AY31" s="971"/>
      <c r="AZ31" s="1042" t="s">
        <v>544</v>
      </c>
      <c r="BA31" s="1042"/>
      <c r="BB31" s="1042"/>
      <c r="BC31" s="1042"/>
      <c r="BD31" s="1042"/>
      <c r="BE31" s="972" t="s">
        <v>392</v>
      </c>
      <c r="BF31" s="972"/>
      <c r="BG31" s="972"/>
      <c r="BH31" s="972"/>
      <c r="BI31" s="973"/>
      <c r="BJ31" s="220"/>
      <c r="BK31" s="220"/>
      <c r="BL31" s="220"/>
      <c r="BM31" s="220"/>
      <c r="BN31" s="220"/>
      <c r="BO31" s="229"/>
      <c r="BP31" s="229"/>
      <c r="BQ31" s="226">
        <v>25</v>
      </c>
      <c r="BR31" s="227"/>
      <c r="BS31" s="993"/>
      <c r="BT31" s="994"/>
      <c r="BU31" s="994"/>
      <c r="BV31" s="994"/>
      <c r="BW31" s="994"/>
      <c r="BX31" s="994"/>
      <c r="BY31" s="994"/>
      <c r="BZ31" s="994"/>
      <c r="CA31" s="994"/>
      <c r="CB31" s="994"/>
      <c r="CC31" s="994"/>
      <c r="CD31" s="994"/>
      <c r="CE31" s="994"/>
      <c r="CF31" s="994"/>
      <c r="CG31" s="1015"/>
      <c r="CH31" s="990"/>
      <c r="CI31" s="991"/>
      <c r="CJ31" s="991"/>
      <c r="CK31" s="991"/>
      <c r="CL31" s="992"/>
      <c r="CM31" s="990"/>
      <c r="CN31" s="991"/>
      <c r="CO31" s="991"/>
      <c r="CP31" s="991"/>
      <c r="CQ31" s="992"/>
      <c r="CR31" s="990"/>
      <c r="CS31" s="991"/>
      <c r="CT31" s="991"/>
      <c r="CU31" s="991"/>
      <c r="CV31" s="992"/>
      <c r="CW31" s="990"/>
      <c r="CX31" s="991"/>
      <c r="CY31" s="991"/>
      <c r="CZ31" s="991"/>
      <c r="DA31" s="992"/>
      <c r="DB31" s="990"/>
      <c r="DC31" s="991"/>
      <c r="DD31" s="991"/>
      <c r="DE31" s="991"/>
      <c r="DF31" s="992"/>
      <c r="DG31" s="990"/>
      <c r="DH31" s="991"/>
      <c r="DI31" s="991"/>
      <c r="DJ31" s="991"/>
      <c r="DK31" s="992"/>
      <c r="DL31" s="990"/>
      <c r="DM31" s="991"/>
      <c r="DN31" s="991"/>
      <c r="DO31" s="991"/>
      <c r="DP31" s="992"/>
      <c r="DQ31" s="990"/>
      <c r="DR31" s="991"/>
      <c r="DS31" s="991"/>
      <c r="DT31" s="991"/>
      <c r="DU31" s="992"/>
      <c r="DV31" s="993"/>
      <c r="DW31" s="994"/>
      <c r="DX31" s="994"/>
      <c r="DY31" s="994"/>
      <c r="DZ31" s="995"/>
      <c r="EA31" s="218"/>
    </row>
    <row r="32" spans="1:131" ht="26.25" customHeight="1" x14ac:dyDescent="0.2">
      <c r="A32" s="230">
        <v>5</v>
      </c>
      <c r="B32" s="1031"/>
      <c r="C32" s="1032"/>
      <c r="D32" s="1032"/>
      <c r="E32" s="1032"/>
      <c r="F32" s="1032"/>
      <c r="G32" s="1032"/>
      <c r="H32" s="1032"/>
      <c r="I32" s="1032"/>
      <c r="J32" s="1032"/>
      <c r="K32" s="1032"/>
      <c r="L32" s="1032"/>
      <c r="M32" s="1032"/>
      <c r="N32" s="1032"/>
      <c r="O32" s="1032"/>
      <c r="P32" s="1033"/>
      <c r="Q32" s="1039"/>
      <c r="R32" s="1040"/>
      <c r="S32" s="1040"/>
      <c r="T32" s="1040"/>
      <c r="U32" s="1040"/>
      <c r="V32" s="1040"/>
      <c r="W32" s="1040"/>
      <c r="X32" s="1040"/>
      <c r="Y32" s="1040"/>
      <c r="Z32" s="1040"/>
      <c r="AA32" s="1040"/>
      <c r="AB32" s="1040"/>
      <c r="AC32" s="1040"/>
      <c r="AD32" s="1040"/>
      <c r="AE32" s="1041"/>
      <c r="AF32" s="1036"/>
      <c r="AG32" s="1037"/>
      <c r="AH32" s="1037"/>
      <c r="AI32" s="1037"/>
      <c r="AJ32" s="1038"/>
      <c r="AK32" s="980"/>
      <c r="AL32" s="971"/>
      <c r="AM32" s="971"/>
      <c r="AN32" s="971"/>
      <c r="AO32" s="971"/>
      <c r="AP32" s="971"/>
      <c r="AQ32" s="971"/>
      <c r="AR32" s="971"/>
      <c r="AS32" s="971"/>
      <c r="AT32" s="971"/>
      <c r="AU32" s="971"/>
      <c r="AV32" s="971"/>
      <c r="AW32" s="971"/>
      <c r="AX32" s="971"/>
      <c r="AY32" s="971"/>
      <c r="AZ32" s="1042"/>
      <c r="BA32" s="1042"/>
      <c r="BB32" s="1042"/>
      <c r="BC32" s="1042"/>
      <c r="BD32" s="1042"/>
      <c r="BE32" s="972"/>
      <c r="BF32" s="972"/>
      <c r="BG32" s="972"/>
      <c r="BH32" s="972"/>
      <c r="BI32" s="973"/>
      <c r="BJ32" s="220"/>
      <c r="BK32" s="220"/>
      <c r="BL32" s="220"/>
      <c r="BM32" s="220"/>
      <c r="BN32" s="220"/>
      <c r="BO32" s="229"/>
      <c r="BP32" s="229"/>
      <c r="BQ32" s="226">
        <v>26</v>
      </c>
      <c r="BR32" s="227"/>
      <c r="BS32" s="993"/>
      <c r="BT32" s="994"/>
      <c r="BU32" s="994"/>
      <c r="BV32" s="994"/>
      <c r="BW32" s="994"/>
      <c r="BX32" s="994"/>
      <c r="BY32" s="994"/>
      <c r="BZ32" s="994"/>
      <c r="CA32" s="994"/>
      <c r="CB32" s="994"/>
      <c r="CC32" s="994"/>
      <c r="CD32" s="994"/>
      <c r="CE32" s="994"/>
      <c r="CF32" s="994"/>
      <c r="CG32" s="1015"/>
      <c r="CH32" s="990"/>
      <c r="CI32" s="991"/>
      <c r="CJ32" s="991"/>
      <c r="CK32" s="991"/>
      <c r="CL32" s="992"/>
      <c r="CM32" s="990"/>
      <c r="CN32" s="991"/>
      <c r="CO32" s="991"/>
      <c r="CP32" s="991"/>
      <c r="CQ32" s="992"/>
      <c r="CR32" s="990"/>
      <c r="CS32" s="991"/>
      <c r="CT32" s="991"/>
      <c r="CU32" s="991"/>
      <c r="CV32" s="992"/>
      <c r="CW32" s="990"/>
      <c r="CX32" s="991"/>
      <c r="CY32" s="991"/>
      <c r="CZ32" s="991"/>
      <c r="DA32" s="992"/>
      <c r="DB32" s="990"/>
      <c r="DC32" s="991"/>
      <c r="DD32" s="991"/>
      <c r="DE32" s="991"/>
      <c r="DF32" s="992"/>
      <c r="DG32" s="990"/>
      <c r="DH32" s="991"/>
      <c r="DI32" s="991"/>
      <c r="DJ32" s="991"/>
      <c r="DK32" s="992"/>
      <c r="DL32" s="990"/>
      <c r="DM32" s="991"/>
      <c r="DN32" s="991"/>
      <c r="DO32" s="991"/>
      <c r="DP32" s="992"/>
      <c r="DQ32" s="990"/>
      <c r="DR32" s="991"/>
      <c r="DS32" s="991"/>
      <c r="DT32" s="991"/>
      <c r="DU32" s="992"/>
      <c r="DV32" s="993"/>
      <c r="DW32" s="994"/>
      <c r="DX32" s="994"/>
      <c r="DY32" s="994"/>
      <c r="DZ32" s="995"/>
      <c r="EA32" s="218"/>
    </row>
    <row r="33" spans="1:131" ht="26.25" customHeight="1" x14ac:dyDescent="0.2">
      <c r="A33" s="230">
        <v>6</v>
      </c>
      <c r="B33" s="1031"/>
      <c r="C33" s="1032"/>
      <c r="D33" s="1032"/>
      <c r="E33" s="1032"/>
      <c r="F33" s="1032"/>
      <c r="G33" s="1032"/>
      <c r="H33" s="1032"/>
      <c r="I33" s="1032"/>
      <c r="J33" s="1032"/>
      <c r="K33" s="1032"/>
      <c r="L33" s="1032"/>
      <c r="M33" s="1032"/>
      <c r="N33" s="1032"/>
      <c r="O33" s="1032"/>
      <c r="P33" s="1033"/>
      <c r="Q33" s="1039"/>
      <c r="R33" s="1040"/>
      <c r="S33" s="1040"/>
      <c r="T33" s="1040"/>
      <c r="U33" s="1040"/>
      <c r="V33" s="1040"/>
      <c r="W33" s="1040"/>
      <c r="X33" s="1040"/>
      <c r="Y33" s="1040"/>
      <c r="Z33" s="1040"/>
      <c r="AA33" s="1040"/>
      <c r="AB33" s="1040"/>
      <c r="AC33" s="1040"/>
      <c r="AD33" s="1040"/>
      <c r="AE33" s="1041"/>
      <c r="AF33" s="1036"/>
      <c r="AG33" s="1037"/>
      <c r="AH33" s="1037"/>
      <c r="AI33" s="1037"/>
      <c r="AJ33" s="1038"/>
      <c r="AK33" s="980"/>
      <c r="AL33" s="971"/>
      <c r="AM33" s="971"/>
      <c r="AN33" s="971"/>
      <c r="AO33" s="971"/>
      <c r="AP33" s="971"/>
      <c r="AQ33" s="971"/>
      <c r="AR33" s="971"/>
      <c r="AS33" s="971"/>
      <c r="AT33" s="971"/>
      <c r="AU33" s="971"/>
      <c r="AV33" s="971"/>
      <c r="AW33" s="971"/>
      <c r="AX33" s="971"/>
      <c r="AY33" s="971"/>
      <c r="AZ33" s="1042"/>
      <c r="BA33" s="1042"/>
      <c r="BB33" s="1042"/>
      <c r="BC33" s="1042"/>
      <c r="BD33" s="1042"/>
      <c r="BE33" s="972"/>
      <c r="BF33" s="972"/>
      <c r="BG33" s="972"/>
      <c r="BH33" s="972"/>
      <c r="BI33" s="973"/>
      <c r="BJ33" s="220"/>
      <c r="BK33" s="220"/>
      <c r="BL33" s="220"/>
      <c r="BM33" s="220"/>
      <c r="BN33" s="220"/>
      <c r="BO33" s="229"/>
      <c r="BP33" s="229"/>
      <c r="BQ33" s="226">
        <v>27</v>
      </c>
      <c r="BR33" s="227"/>
      <c r="BS33" s="993"/>
      <c r="BT33" s="994"/>
      <c r="BU33" s="994"/>
      <c r="BV33" s="994"/>
      <c r="BW33" s="994"/>
      <c r="BX33" s="994"/>
      <c r="BY33" s="994"/>
      <c r="BZ33" s="994"/>
      <c r="CA33" s="994"/>
      <c r="CB33" s="994"/>
      <c r="CC33" s="994"/>
      <c r="CD33" s="994"/>
      <c r="CE33" s="994"/>
      <c r="CF33" s="994"/>
      <c r="CG33" s="1015"/>
      <c r="CH33" s="990"/>
      <c r="CI33" s="991"/>
      <c r="CJ33" s="991"/>
      <c r="CK33" s="991"/>
      <c r="CL33" s="992"/>
      <c r="CM33" s="990"/>
      <c r="CN33" s="991"/>
      <c r="CO33" s="991"/>
      <c r="CP33" s="991"/>
      <c r="CQ33" s="992"/>
      <c r="CR33" s="990"/>
      <c r="CS33" s="991"/>
      <c r="CT33" s="991"/>
      <c r="CU33" s="991"/>
      <c r="CV33" s="992"/>
      <c r="CW33" s="990"/>
      <c r="CX33" s="991"/>
      <c r="CY33" s="991"/>
      <c r="CZ33" s="991"/>
      <c r="DA33" s="992"/>
      <c r="DB33" s="990"/>
      <c r="DC33" s="991"/>
      <c r="DD33" s="991"/>
      <c r="DE33" s="991"/>
      <c r="DF33" s="992"/>
      <c r="DG33" s="990"/>
      <c r="DH33" s="991"/>
      <c r="DI33" s="991"/>
      <c r="DJ33" s="991"/>
      <c r="DK33" s="992"/>
      <c r="DL33" s="990"/>
      <c r="DM33" s="991"/>
      <c r="DN33" s="991"/>
      <c r="DO33" s="991"/>
      <c r="DP33" s="992"/>
      <c r="DQ33" s="990"/>
      <c r="DR33" s="991"/>
      <c r="DS33" s="991"/>
      <c r="DT33" s="991"/>
      <c r="DU33" s="992"/>
      <c r="DV33" s="993"/>
      <c r="DW33" s="994"/>
      <c r="DX33" s="994"/>
      <c r="DY33" s="994"/>
      <c r="DZ33" s="995"/>
      <c r="EA33" s="218"/>
    </row>
    <row r="34" spans="1:131" ht="26.25" customHeight="1" x14ac:dyDescent="0.2">
      <c r="A34" s="230">
        <v>7</v>
      </c>
      <c r="B34" s="1031"/>
      <c r="C34" s="1032"/>
      <c r="D34" s="1032"/>
      <c r="E34" s="1032"/>
      <c r="F34" s="1032"/>
      <c r="G34" s="1032"/>
      <c r="H34" s="1032"/>
      <c r="I34" s="1032"/>
      <c r="J34" s="1032"/>
      <c r="K34" s="1032"/>
      <c r="L34" s="1032"/>
      <c r="M34" s="1032"/>
      <c r="N34" s="1032"/>
      <c r="O34" s="1032"/>
      <c r="P34" s="1033"/>
      <c r="Q34" s="1039"/>
      <c r="R34" s="1040"/>
      <c r="S34" s="1040"/>
      <c r="T34" s="1040"/>
      <c r="U34" s="1040"/>
      <c r="V34" s="1040"/>
      <c r="W34" s="1040"/>
      <c r="X34" s="1040"/>
      <c r="Y34" s="1040"/>
      <c r="Z34" s="1040"/>
      <c r="AA34" s="1040"/>
      <c r="AB34" s="1040"/>
      <c r="AC34" s="1040"/>
      <c r="AD34" s="1040"/>
      <c r="AE34" s="1041"/>
      <c r="AF34" s="1036"/>
      <c r="AG34" s="1037"/>
      <c r="AH34" s="1037"/>
      <c r="AI34" s="1037"/>
      <c r="AJ34" s="1038"/>
      <c r="AK34" s="980"/>
      <c r="AL34" s="971"/>
      <c r="AM34" s="971"/>
      <c r="AN34" s="971"/>
      <c r="AO34" s="971"/>
      <c r="AP34" s="971"/>
      <c r="AQ34" s="971"/>
      <c r="AR34" s="971"/>
      <c r="AS34" s="971"/>
      <c r="AT34" s="971"/>
      <c r="AU34" s="971"/>
      <c r="AV34" s="971"/>
      <c r="AW34" s="971"/>
      <c r="AX34" s="971"/>
      <c r="AY34" s="971"/>
      <c r="AZ34" s="1042"/>
      <c r="BA34" s="1042"/>
      <c r="BB34" s="1042"/>
      <c r="BC34" s="1042"/>
      <c r="BD34" s="1042"/>
      <c r="BE34" s="972"/>
      <c r="BF34" s="972"/>
      <c r="BG34" s="972"/>
      <c r="BH34" s="972"/>
      <c r="BI34" s="973"/>
      <c r="BJ34" s="220"/>
      <c r="BK34" s="220"/>
      <c r="BL34" s="220"/>
      <c r="BM34" s="220"/>
      <c r="BN34" s="220"/>
      <c r="BO34" s="229"/>
      <c r="BP34" s="229"/>
      <c r="BQ34" s="226">
        <v>28</v>
      </c>
      <c r="BR34" s="227"/>
      <c r="BS34" s="993"/>
      <c r="BT34" s="994"/>
      <c r="BU34" s="994"/>
      <c r="BV34" s="994"/>
      <c r="BW34" s="994"/>
      <c r="BX34" s="994"/>
      <c r="BY34" s="994"/>
      <c r="BZ34" s="994"/>
      <c r="CA34" s="994"/>
      <c r="CB34" s="994"/>
      <c r="CC34" s="994"/>
      <c r="CD34" s="994"/>
      <c r="CE34" s="994"/>
      <c r="CF34" s="994"/>
      <c r="CG34" s="1015"/>
      <c r="CH34" s="990"/>
      <c r="CI34" s="991"/>
      <c r="CJ34" s="991"/>
      <c r="CK34" s="991"/>
      <c r="CL34" s="992"/>
      <c r="CM34" s="990"/>
      <c r="CN34" s="991"/>
      <c r="CO34" s="991"/>
      <c r="CP34" s="991"/>
      <c r="CQ34" s="992"/>
      <c r="CR34" s="990"/>
      <c r="CS34" s="991"/>
      <c r="CT34" s="991"/>
      <c r="CU34" s="991"/>
      <c r="CV34" s="992"/>
      <c r="CW34" s="990"/>
      <c r="CX34" s="991"/>
      <c r="CY34" s="991"/>
      <c r="CZ34" s="991"/>
      <c r="DA34" s="992"/>
      <c r="DB34" s="990"/>
      <c r="DC34" s="991"/>
      <c r="DD34" s="991"/>
      <c r="DE34" s="991"/>
      <c r="DF34" s="992"/>
      <c r="DG34" s="990"/>
      <c r="DH34" s="991"/>
      <c r="DI34" s="991"/>
      <c r="DJ34" s="991"/>
      <c r="DK34" s="992"/>
      <c r="DL34" s="990"/>
      <c r="DM34" s="991"/>
      <c r="DN34" s="991"/>
      <c r="DO34" s="991"/>
      <c r="DP34" s="992"/>
      <c r="DQ34" s="990"/>
      <c r="DR34" s="991"/>
      <c r="DS34" s="991"/>
      <c r="DT34" s="991"/>
      <c r="DU34" s="992"/>
      <c r="DV34" s="993"/>
      <c r="DW34" s="994"/>
      <c r="DX34" s="994"/>
      <c r="DY34" s="994"/>
      <c r="DZ34" s="995"/>
      <c r="EA34" s="218"/>
    </row>
    <row r="35" spans="1:131" ht="26.25" customHeight="1" x14ac:dyDescent="0.2">
      <c r="A35" s="230">
        <v>8</v>
      </c>
      <c r="B35" s="1031"/>
      <c r="C35" s="1032"/>
      <c r="D35" s="1032"/>
      <c r="E35" s="1032"/>
      <c r="F35" s="1032"/>
      <c r="G35" s="1032"/>
      <c r="H35" s="1032"/>
      <c r="I35" s="1032"/>
      <c r="J35" s="1032"/>
      <c r="K35" s="1032"/>
      <c r="L35" s="1032"/>
      <c r="M35" s="1032"/>
      <c r="N35" s="1032"/>
      <c r="O35" s="1032"/>
      <c r="P35" s="1033"/>
      <c r="Q35" s="1039"/>
      <c r="R35" s="1040"/>
      <c r="S35" s="1040"/>
      <c r="T35" s="1040"/>
      <c r="U35" s="1040"/>
      <c r="V35" s="1040"/>
      <c r="W35" s="1040"/>
      <c r="X35" s="1040"/>
      <c r="Y35" s="1040"/>
      <c r="Z35" s="1040"/>
      <c r="AA35" s="1040"/>
      <c r="AB35" s="1040"/>
      <c r="AC35" s="1040"/>
      <c r="AD35" s="1040"/>
      <c r="AE35" s="1041"/>
      <c r="AF35" s="1036"/>
      <c r="AG35" s="1037"/>
      <c r="AH35" s="1037"/>
      <c r="AI35" s="1037"/>
      <c r="AJ35" s="1038"/>
      <c r="AK35" s="980"/>
      <c r="AL35" s="971"/>
      <c r="AM35" s="971"/>
      <c r="AN35" s="971"/>
      <c r="AO35" s="971"/>
      <c r="AP35" s="971"/>
      <c r="AQ35" s="971"/>
      <c r="AR35" s="971"/>
      <c r="AS35" s="971"/>
      <c r="AT35" s="971"/>
      <c r="AU35" s="971"/>
      <c r="AV35" s="971"/>
      <c r="AW35" s="971"/>
      <c r="AX35" s="971"/>
      <c r="AY35" s="971"/>
      <c r="AZ35" s="1042"/>
      <c r="BA35" s="1042"/>
      <c r="BB35" s="1042"/>
      <c r="BC35" s="1042"/>
      <c r="BD35" s="1042"/>
      <c r="BE35" s="972"/>
      <c r="BF35" s="972"/>
      <c r="BG35" s="972"/>
      <c r="BH35" s="972"/>
      <c r="BI35" s="973"/>
      <c r="BJ35" s="220"/>
      <c r="BK35" s="220"/>
      <c r="BL35" s="220"/>
      <c r="BM35" s="220"/>
      <c r="BN35" s="220"/>
      <c r="BO35" s="229"/>
      <c r="BP35" s="229"/>
      <c r="BQ35" s="226">
        <v>29</v>
      </c>
      <c r="BR35" s="227"/>
      <c r="BS35" s="993"/>
      <c r="BT35" s="994"/>
      <c r="BU35" s="994"/>
      <c r="BV35" s="994"/>
      <c r="BW35" s="994"/>
      <c r="BX35" s="994"/>
      <c r="BY35" s="994"/>
      <c r="BZ35" s="994"/>
      <c r="CA35" s="994"/>
      <c r="CB35" s="994"/>
      <c r="CC35" s="994"/>
      <c r="CD35" s="994"/>
      <c r="CE35" s="994"/>
      <c r="CF35" s="994"/>
      <c r="CG35" s="1015"/>
      <c r="CH35" s="990"/>
      <c r="CI35" s="991"/>
      <c r="CJ35" s="991"/>
      <c r="CK35" s="991"/>
      <c r="CL35" s="992"/>
      <c r="CM35" s="990"/>
      <c r="CN35" s="991"/>
      <c r="CO35" s="991"/>
      <c r="CP35" s="991"/>
      <c r="CQ35" s="992"/>
      <c r="CR35" s="990"/>
      <c r="CS35" s="991"/>
      <c r="CT35" s="991"/>
      <c r="CU35" s="991"/>
      <c r="CV35" s="992"/>
      <c r="CW35" s="990"/>
      <c r="CX35" s="991"/>
      <c r="CY35" s="991"/>
      <c r="CZ35" s="991"/>
      <c r="DA35" s="992"/>
      <c r="DB35" s="990"/>
      <c r="DC35" s="991"/>
      <c r="DD35" s="991"/>
      <c r="DE35" s="991"/>
      <c r="DF35" s="992"/>
      <c r="DG35" s="990"/>
      <c r="DH35" s="991"/>
      <c r="DI35" s="991"/>
      <c r="DJ35" s="991"/>
      <c r="DK35" s="992"/>
      <c r="DL35" s="990"/>
      <c r="DM35" s="991"/>
      <c r="DN35" s="991"/>
      <c r="DO35" s="991"/>
      <c r="DP35" s="992"/>
      <c r="DQ35" s="990"/>
      <c r="DR35" s="991"/>
      <c r="DS35" s="991"/>
      <c r="DT35" s="991"/>
      <c r="DU35" s="992"/>
      <c r="DV35" s="993"/>
      <c r="DW35" s="994"/>
      <c r="DX35" s="994"/>
      <c r="DY35" s="994"/>
      <c r="DZ35" s="995"/>
      <c r="EA35" s="218"/>
    </row>
    <row r="36" spans="1:131" ht="26.25" customHeight="1" x14ac:dyDescent="0.2">
      <c r="A36" s="230">
        <v>9</v>
      </c>
      <c r="B36" s="1031"/>
      <c r="C36" s="1032"/>
      <c r="D36" s="1032"/>
      <c r="E36" s="1032"/>
      <c r="F36" s="1032"/>
      <c r="G36" s="1032"/>
      <c r="H36" s="1032"/>
      <c r="I36" s="1032"/>
      <c r="J36" s="1032"/>
      <c r="K36" s="1032"/>
      <c r="L36" s="1032"/>
      <c r="M36" s="1032"/>
      <c r="N36" s="1032"/>
      <c r="O36" s="1032"/>
      <c r="P36" s="1033"/>
      <c r="Q36" s="1039"/>
      <c r="R36" s="1040"/>
      <c r="S36" s="1040"/>
      <c r="T36" s="1040"/>
      <c r="U36" s="1040"/>
      <c r="V36" s="1040"/>
      <c r="W36" s="1040"/>
      <c r="X36" s="1040"/>
      <c r="Y36" s="1040"/>
      <c r="Z36" s="1040"/>
      <c r="AA36" s="1040"/>
      <c r="AB36" s="1040"/>
      <c r="AC36" s="1040"/>
      <c r="AD36" s="1040"/>
      <c r="AE36" s="1041"/>
      <c r="AF36" s="1036"/>
      <c r="AG36" s="1037"/>
      <c r="AH36" s="1037"/>
      <c r="AI36" s="1037"/>
      <c r="AJ36" s="1038"/>
      <c r="AK36" s="980"/>
      <c r="AL36" s="971"/>
      <c r="AM36" s="971"/>
      <c r="AN36" s="971"/>
      <c r="AO36" s="971"/>
      <c r="AP36" s="971"/>
      <c r="AQ36" s="971"/>
      <c r="AR36" s="971"/>
      <c r="AS36" s="971"/>
      <c r="AT36" s="971"/>
      <c r="AU36" s="971"/>
      <c r="AV36" s="971"/>
      <c r="AW36" s="971"/>
      <c r="AX36" s="971"/>
      <c r="AY36" s="971"/>
      <c r="AZ36" s="1042"/>
      <c r="BA36" s="1042"/>
      <c r="BB36" s="1042"/>
      <c r="BC36" s="1042"/>
      <c r="BD36" s="1042"/>
      <c r="BE36" s="972"/>
      <c r="BF36" s="972"/>
      <c r="BG36" s="972"/>
      <c r="BH36" s="972"/>
      <c r="BI36" s="973"/>
      <c r="BJ36" s="220"/>
      <c r="BK36" s="220"/>
      <c r="BL36" s="220"/>
      <c r="BM36" s="220"/>
      <c r="BN36" s="220"/>
      <c r="BO36" s="229"/>
      <c r="BP36" s="229"/>
      <c r="BQ36" s="226">
        <v>30</v>
      </c>
      <c r="BR36" s="227"/>
      <c r="BS36" s="993"/>
      <c r="BT36" s="994"/>
      <c r="BU36" s="994"/>
      <c r="BV36" s="994"/>
      <c r="BW36" s="994"/>
      <c r="BX36" s="994"/>
      <c r="BY36" s="994"/>
      <c r="BZ36" s="994"/>
      <c r="CA36" s="994"/>
      <c r="CB36" s="994"/>
      <c r="CC36" s="994"/>
      <c r="CD36" s="994"/>
      <c r="CE36" s="994"/>
      <c r="CF36" s="994"/>
      <c r="CG36" s="1015"/>
      <c r="CH36" s="990"/>
      <c r="CI36" s="991"/>
      <c r="CJ36" s="991"/>
      <c r="CK36" s="991"/>
      <c r="CL36" s="992"/>
      <c r="CM36" s="990"/>
      <c r="CN36" s="991"/>
      <c r="CO36" s="991"/>
      <c r="CP36" s="991"/>
      <c r="CQ36" s="992"/>
      <c r="CR36" s="990"/>
      <c r="CS36" s="991"/>
      <c r="CT36" s="991"/>
      <c r="CU36" s="991"/>
      <c r="CV36" s="992"/>
      <c r="CW36" s="990"/>
      <c r="CX36" s="991"/>
      <c r="CY36" s="991"/>
      <c r="CZ36" s="991"/>
      <c r="DA36" s="992"/>
      <c r="DB36" s="990"/>
      <c r="DC36" s="991"/>
      <c r="DD36" s="991"/>
      <c r="DE36" s="991"/>
      <c r="DF36" s="992"/>
      <c r="DG36" s="990"/>
      <c r="DH36" s="991"/>
      <c r="DI36" s="991"/>
      <c r="DJ36" s="991"/>
      <c r="DK36" s="992"/>
      <c r="DL36" s="990"/>
      <c r="DM36" s="991"/>
      <c r="DN36" s="991"/>
      <c r="DO36" s="991"/>
      <c r="DP36" s="992"/>
      <c r="DQ36" s="990"/>
      <c r="DR36" s="991"/>
      <c r="DS36" s="991"/>
      <c r="DT36" s="991"/>
      <c r="DU36" s="992"/>
      <c r="DV36" s="993"/>
      <c r="DW36" s="994"/>
      <c r="DX36" s="994"/>
      <c r="DY36" s="994"/>
      <c r="DZ36" s="995"/>
      <c r="EA36" s="218"/>
    </row>
    <row r="37" spans="1:131" ht="26.25" customHeight="1" x14ac:dyDescent="0.2">
      <c r="A37" s="230">
        <v>10</v>
      </c>
      <c r="B37" s="1031"/>
      <c r="C37" s="1032"/>
      <c r="D37" s="1032"/>
      <c r="E37" s="1032"/>
      <c r="F37" s="1032"/>
      <c r="G37" s="1032"/>
      <c r="H37" s="1032"/>
      <c r="I37" s="1032"/>
      <c r="J37" s="1032"/>
      <c r="K37" s="1032"/>
      <c r="L37" s="1032"/>
      <c r="M37" s="1032"/>
      <c r="N37" s="1032"/>
      <c r="O37" s="1032"/>
      <c r="P37" s="1033"/>
      <c r="Q37" s="1039"/>
      <c r="R37" s="1040"/>
      <c r="S37" s="1040"/>
      <c r="T37" s="1040"/>
      <c r="U37" s="1040"/>
      <c r="V37" s="1040"/>
      <c r="W37" s="1040"/>
      <c r="X37" s="1040"/>
      <c r="Y37" s="1040"/>
      <c r="Z37" s="1040"/>
      <c r="AA37" s="1040"/>
      <c r="AB37" s="1040"/>
      <c r="AC37" s="1040"/>
      <c r="AD37" s="1040"/>
      <c r="AE37" s="1041"/>
      <c r="AF37" s="1036"/>
      <c r="AG37" s="1037"/>
      <c r="AH37" s="1037"/>
      <c r="AI37" s="1037"/>
      <c r="AJ37" s="1038"/>
      <c r="AK37" s="980"/>
      <c r="AL37" s="971"/>
      <c r="AM37" s="971"/>
      <c r="AN37" s="971"/>
      <c r="AO37" s="971"/>
      <c r="AP37" s="971"/>
      <c r="AQ37" s="971"/>
      <c r="AR37" s="971"/>
      <c r="AS37" s="971"/>
      <c r="AT37" s="971"/>
      <c r="AU37" s="971"/>
      <c r="AV37" s="971"/>
      <c r="AW37" s="971"/>
      <c r="AX37" s="971"/>
      <c r="AY37" s="971"/>
      <c r="AZ37" s="1042"/>
      <c r="BA37" s="1042"/>
      <c r="BB37" s="1042"/>
      <c r="BC37" s="1042"/>
      <c r="BD37" s="1042"/>
      <c r="BE37" s="972"/>
      <c r="BF37" s="972"/>
      <c r="BG37" s="972"/>
      <c r="BH37" s="972"/>
      <c r="BI37" s="973"/>
      <c r="BJ37" s="220"/>
      <c r="BK37" s="220"/>
      <c r="BL37" s="220"/>
      <c r="BM37" s="220"/>
      <c r="BN37" s="220"/>
      <c r="BO37" s="229"/>
      <c r="BP37" s="229"/>
      <c r="BQ37" s="226">
        <v>31</v>
      </c>
      <c r="BR37" s="227"/>
      <c r="BS37" s="993"/>
      <c r="BT37" s="994"/>
      <c r="BU37" s="994"/>
      <c r="BV37" s="994"/>
      <c r="BW37" s="994"/>
      <c r="BX37" s="994"/>
      <c r="BY37" s="994"/>
      <c r="BZ37" s="994"/>
      <c r="CA37" s="994"/>
      <c r="CB37" s="994"/>
      <c r="CC37" s="994"/>
      <c r="CD37" s="994"/>
      <c r="CE37" s="994"/>
      <c r="CF37" s="994"/>
      <c r="CG37" s="1015"/>
      <c r="CH37" s="990"/>
      <c r="CI37" s="991"/>
      <c r="CJ37" s="991"/>
      <c r="CK37" s="991"/>
      <c r="CL37" s="992"/>
      <c r="CM37" s="990"/>
      <c r="CN37" s="991"/>
      <c r="CO37" s="991"/>
      <c r="CP37" s="991"/>
      <c r="CQ37" s="992"/>
      <c r="CR37" s="990"/>
      <c r="CS37" s="991"/>
      <c r="CT37" s="991"/>
      <c r="CU37" s="991"/>
      <c r="CV37" s="992"/>
      <c r="CW37" s="990"/>
      <c r="CX37" s="991"/>
      <c r="CY37" s="991"/>
      <c r="CZ37" s="991"/>
      <c r="DA37" s="992"/>
      <c r="DB37" s="990"/>
      <c r="DC37" s="991"/>
      <c r="DD37" s="991"/>
      <c r="DE37" s="991"/>
      <c r="DF37" s="992"/>
      <c r="DG37" s="990"/>
      <c r="DH37" s="991"/>
      <c r="DI37" s="991"/>
      <c r="DJ37" s="991"/>
      <c r="DK37" s="992"/>
      <c r="DL37" s="990"/>
      <c r="DM37" s="991"/>
      <c r="DN37" s="991"/>
      <c r="DO37" s="991"/>
      <c r="DP37" s="992"/>
      <c r="DQ37" s="990"/>
      <c r="DR37" s="991"/>
      <c r="DS37" s="991"/>
      <c r="DT37" s="991"/>
      <c r="DU37" s="992"/>
      <c r="DV37" s="993"/>
      <c r="DW37" s="994"/>
      <c r="DX37" s="994"/>
      <c r="DY37" s="994"/>
      <c r="DZ37" s="995"/>
      <c r="EA37" s="218"/>
    </row>
    <row r="38" spans="1:131" ht="26.25" customHeight="1" x14ac:dyDescent="0.2">
      <c r="A38" s="230">
        <v>11</v>
      </c>
      <c r="B38" s="1031"/>
      <c r="C38" s="1032"/>
      <c r="D38" s="1032"/>
      <c r="E38" s="1032"/>
      <c r="F38" s="1032"/>
      <c r="G38" s="1032"/>
      <c r="H38" s="1032"/>
      <c r="I38" s="1032"/>
      <c r="J38" s="1032"/>
      <c r="K38" s="1032"/>
      <c r="L38" s="1032"/>
      <c r="M38" s="1032"/>
      <c r="N38" s="1032"/>
      <c r="O38" s="1032"/>
      <c r="P38" s="1033"/>
      <c r="Q38" s="1039"/>
      <c r="R38" s="1040"/>
      <c r="S38" s="1040"/>
      <c r="T38" s="1040"/>
      <c r="U38" s="1040"/>
      <c r="V38" s="1040"/>
      <c r="W38" s="1040"/>
      <c r="X38" s="1040"/>
      <c r="Y38" s="1040"/>
      <c r="Z38" s="1040"/>
      <c r="AA38" s="1040"/>
      <c r="AB38" s="1040"/>
      <c r="AC38" s="1040"/>
      <c r="AD38" s="1040"/>
      <c r="AE38" s="1041"/>
      <c r="AF38" s="1036"/>
      <c r="AG38" s="1037"/>
      <c r="AH38" s="1037"/>
      <c r="AI38" s="1037"/>
      <c r="AJ38" s="1038"/>
      <c r="AK38" s="980"/>
      <c r="AL38" s="971"/>
      <c r="AM38" s="971"/>
      <c r="AN38" s="971"/>
      <c r="AO38" s="971"/>
      <c r="AP38" s="971"/>
      <c r="AQ38" s="971"/>
      <c r="AR38" s="971"/>
      <c r="AS38" s="971"/>
      <c r="AT38" s="971"/>
      <c r="AU38" s="971"/>
      <c r="AV38" s="971"/>
      <c r="AW38" s="971"/>
      <c r="AX38" s="971"/>
      <c r="AY38" s="971"/>
      <c r="AZ38" s="1042"/>
      <c r="BA38" s="1042"/>
      <c r="BB38" s="1042"/>
      <c r="BC38" s="1042"/>
      <c r="BD38" s="1042"/>
      <c r="BE38" s="972"/>
      <c r="BF38" s="972"/>
      <c r="BG38" s="972"/>
      <c r="BH38" s="972"/>
      <c r="BI38" s="973"/>
      <c r="BJ38" s="220"/>
      <c r="BK38" s="220"/>
      <c r="BL38" s="220"/>
      <c r="BM38" s="220"/>
      <c r="BN38" s="220"/>
      <c r="BO38" s="229"/>
      <c r="BP38" s="229"/>
      <c r="BQ38" s="226">
        <v>32</v>
      </c>
      <c r="BR38" s="227"/>
      <c r="BS38" s="993"/>
      <c r="BT38" s="994"/>
      <c r="BU38" s="994"/>
      <c r="BV38" s="994"/>
      <c r="BW38" s="994"/>
      <c r="BX38" s="994"/>
      <c r="BY38" s="994"/>
      <c r="BZ38" s="994"/>
      <c r="CA38" s="994"/>
      <c r="CB38" s="994"/>
      <c r="CC38" s="994"/>
      <c r="CD38" s="994"/>
      <c r="CE38" s="994"/>
      <c r="CF38" s="994"/>
      <c r="CG38" s="1015"/>
      <c r="CH38" s="990"/>
      <c r="CI38" s="991"/>
      <c r="CJ38" s="991"/>
      <c r="CK38" s="991"/>
      <c r="CL38" s="992"/>
      <c r="CM38" s="990"/>
      <c r="CN38" s="991"/>
      <c r="CO38" s="991"/>
      <c r="CP38" s="991"/>
      <c r="CQ38" s="992"/>
      <c r="CR38" s="990"/>
      <c r="CS38" s="991"/>
      <c r="CT38" s="991"/>
      <c r="CU38" s="991"/>
      <c r="CV38" s="992"/>
      <c r="CW38" s="990"/>
      <c r="CX38" s="991"/>
      <c r="CY38" s="991"/>
      <c r="CZ38" s="991"/>
      <c r="DA38" s="992"/>
      <c r="DB38" s="990"/>
      <c r="DC38" s="991"/>
      <c r="DD38" s="991"/>
      <c r="DE38" s="991"/>
      <c r="DF38" s="992"/>
      <c r="DG38" s="990"/>
      <c r="DH38" s="991"/>
      <c r="DI38" s="991"/>
      <c r="DJ38" s="991"/>
      <c r="DK38" s="992"/>
      <c r="DL38" s="990"/>
      <c r="DM38" s="991"/>
      <c r="DN38" s="991"/>
      <c r="DO38" s="991"/>
      <c r="DP38" s="992"/>
      <c r="DQ38" s="990"/>
      <c r="DR38" s="991"/>
      <c r="DS38" s="991"/>
      <c r="DT38" s="991"/>
      <c r="DU38" s="992"/>
      <c r="DV38" s="993"/>
      <c r="DW38" s="994"/>
      <c r="DX38" s="994"/>
      <c r="DY38" s="994"/>
      <c r="DZ38" s="995"/>
      <c r="EA38" s="218"/>
    </row>
    <row r="39" spans="1:131" ht="26.25" customHeight="1" x14ac:dyDescent="0.2">
      <c r="A39" s="230">
        <v>12</v>
      </c>
      <c r="B39" s="1031"/>
      <c r="C39" s="1032"/>
      <c r="D39" s="1032"/>
      <c r="E39" s="1032"/>
      <c r="F39" s="1032"/>
      <c r="G39" s="1032"/>
      <c r="H39" s="1032"/>
      <c r="I39" s="1032"/>
      <c r="J39" s="1032"/>
      <c r="K39" s="1032"/>
      <c r="L39" s="1032"/>
      <c r="M39" s="1032"/>
      <c r="N39" s="1032"/>
      <c r="O39" s="1032"/>
      <c r="P39" s="1033"/>
      <c r="Q39" s="1039"/>
      <c r="R39" s="1040"/>
      <c r="S39" s="1040"/>
      <c r="T39" s="1040"/>
      <c r="U39" s="1040"/>
      <c r="V39" s="1040"/>
      <c r="W39" s="1040"/>
      <c r="X39" s="1040"/>
      <c r="Y39" s="1040"/>
      <c r="Z39" s="1040"/>
      <c r="AA39" s="1040"/>
      <c r="AB39" s="1040"/>
      <c r="AC39" s="1040"/>
      <c r="AD39" s="1040"/>
      <c r="AE39" s="1041"/>
      <c r="AF39" s="1036"/>
      <c r="AG39" s="1037"/>
      <c r="AH39" s="1037"/>
      <c r="AI39" s="1037"/>
      <c r="AJ39" s="1038"/>
      <c r="AK39" s="980"/>
      <c r="AL39" s="971"/>
      <c r="AM39" s="971"/>
      <c r="AN39" s="971"/>
      <c r="AO39" s="971"/>
      <c r="AP39" s="971"/>
      <c r="AQ39" s="971"/>
      <c r="AR39" s="971"/>
      <c r="AS39" s="971"/>
      <c r="AT39" s="971"/>
      <c r="AU39" s="971"/>
      <c r="AV39" s="971"/>
      <c r="AW39" s="971"/>
      <c r="AX39" s="971"/>
      <c r="AY39" s="971"/>
      <c r="AZ39" s="1042"/>
      <c r="BA39" s="1042"/>
      <c r="BB39" s="1042"/>
      <c r="BC39" s="1042"/>
      <c r="BD39" s="1042"/>
      <c r="BE39" s="972"/>
      <c r="BF39" s="972"/>
      <c r="BG39" s="972"/>
      <c r="BH39" s="972"/>
      <c r="BI39" s="973"/>
      <c r="BJ39" s="220"/>
      <c r="BK39" s="220"/>
      <c r="BL39" s="220"/>
      <c r="BM39" s="220"/>
      <c r="BN39" s="220"/>
      <c r="BO39" s="229"/>
      <c r="BP39" s="229"/>
      <c r="BQ39" s="226">
        <v>33</v>
      </c>
      <c r="BR39" s="227"/>
      <c r="BS39" s="993"/>
      <c r="BT39" s="994"/>
      <c r="BU39" s="994"/>
      <c r="BV39" s="994"/>
      <c r="BW39" s="994"/>
      <c r="BX39" s="994"/>
      <c r="BY39" s="994"/>
      <c r="BZ39" s="994"/>
      <c r="CA39" s="994"/>
      <c r="CB39" s="994"/>
      <c r="CC39" s="994"/>
      <c r="CD39" s="994"/>
      <c r="CE39" s="994"/>
      <c r="CF39" s="994"/>
      <c r="CG39" s="1015"/>
      <c r="CH39" s="990"/>
      <c r="CI39" s="991"/>
      <c r="CJ39" s="991"/>
      <c r="CK39" s="991"/>
      <c r="CL39" s="992"/>
      <c r="CM39" s="990"/>
      <c r="CN39" s="991"/>
      <c r="CO39" s="991"/>
      <c r="CP39" s="991"/>
      <c r="CQ39" s="992"/>
      <c r="CR39" s="990"/>
      <c r="CS39" s="991"/>
      <c r="CT39" s="991"/>
      <c r="CU39" s="991"/>
      <c r="CV39" s="992"/>
      <c r="CW39" s="990"/>
      <c r="CX39" s="991"/>
      <c r="CY39" s="991"/>
      <c r="CZ39" s="991"/>
      <c r="DA39" s="992"/>
      <c r="DB39" s="990"/>
      <c r="DC39" s="991"/>
      <c r="DD39" s="991"/>
      <c r="DE39" s="991"/>
      <c r="DF39" s="992"/>
      <c r="DG39" s="990"/>
      <c r="DH39" s="991"/>
      <c r="DI39" s="991"/>
      <c r="DJ39" s="991"/>
      <c r="DK39" s="992"/>
      <c r="DL39" s="990"/>
      <c r="DM39" s="991"/>
      <c r="DN39" s="991"/>
      <c r="DO39" s="991"/>
      <c r="DP39" s="992"/>
      <c r="DQ39" s="990"/>
      <c r="DR39" s="991"/>
      <c r="DS39" s="991"/>
      <c r="DT39" s="991"/>
      <c r="DU39" s="992"/>
      <c r="DV39" s="993"/>
      <c r="DW39" s="994"/>
      <c r="DX39" s="994"/>
      <c r="DY39" s="994"/>
      <c r="DZ39" s="995"/>
      <c r="EA39" s="218"/>
    </row>
    <row r="40" spans="1:131" ht="26.25" customHeight="1" x14ac:dyDescent="0.2">
      <c r="A40" s="226">
        <v>13</v>
      </c>
      <c r="B40" s="1031"/>
      <c r="C40" s="1032"/>
      <c r="D40" s="1032"/>
      <c r="E40" s="1032"/>
      <c r="F40" s="1032"/>
      <c r="G40" s="1032"/>
      <c r="H40" s="1032"/>
      <c r="I40" s="1032"/>
      <c r="J40" s="1032"/>
      <c r="K40" s="1032"/>
      <c r="L40" s="1032"/>
      <c r="M40" s="1032"/>
      <c r="N40" s="1032"/>
      <c r="O40" s="1032"/>
      <c r="P40" s="1033"/>
      <c r="Q40" s="1039"/>
      <c r="R40" s="1040"/>
      <c r="S40" s="1040"/>
      <c r="T40" s="1040"/>
      <c r="U40" s="1040"/>
      <c r="V40" s="1040"/>
      <c r="W40" s="1040"/>
      <c r="X40" s="1040"/>
      <c r="Y40" s="1040"/>
      <c r="Z40" s="1040"/>
      <c r="AA40" s="1040"/>
      <c r="AB40" s="1040"/>
      <c r="AC40" s="1040"/>
      <c r="AD40" s="1040"/>
      <c r="AE40" s="1041"/>
      <c r="AF40" s="1036"/>
      <c r="AG40" s="1037"/>
      <c r="AH40" s="1037"/>
      <c r="AI40" s="1037"/>
      <c r="AJ40" s="1038"/>
      <c r="AK40" s="980"/>
      <c r="AL40" s="971"/>
      <c r="AM40" s="971"/>
      <c r="AN40" s="971"/>
      <c r="AO40" s="971"/>
      <c r="AP40" s="971"/>
      <c r="AQ40" s="971"/>
      <c r="AR40" s="971"/>
      <c r="AS40" s="971"/>
      <c r="AT40" s="971"/>
      <c r="AU40" s="971"/>
      <c r="AV40" s="971"/>
      <c r="AW40" s="971"/>
      <c r="AX40" s="971"/>
      <c r="AY40" s="971"/>
      <c r="AZ40" s="1042"/>
      <c r="BA40" s="1042"/>
      <c r="BB40" s="1042"/>
      <c r="BC40" s="1042"/>
      <c r="BD40" s="1042"/>
      <c r="BE40" s="972"/>
      <c r="BF40" s="972"/>
      <c r="BG40" s="972"/>
      <c r="BH40" s="972"/>
      <c r="BI40" s="973"/>
      <c r="BJ40" s="220"/>
      <c r="BK40" s="220"/>
      <c r="BL40" s="220"/>
      <c r="BM40" s="220"/>
      <c r="BN40" s="220"/>
      <c r="BO40" s="229"/>
      <c r="BP40" s="229"/>
      <c r="BQ40" s="226">
        <v>34</v>
      </c>
      <c r="BR40" s="227"/>
      <c r="BS40" s="993"/>
      <c r="BT40" s="994"/>
      <c r="BU40" s="994"/>
      <c r="BV40" s="994"/>
      <c r="BW40" s="994"/>
      <c r="BX40" s="994"/>
      <c r="BY40" s="994"/>
      <c r="BZ40" s="994"/>
      <c r="CA40" s="994"/>
      <c r="CB40" s="994"/>
      <c r="CC40" s="994"/>
      <c r="CD40" s="994"/>
      <c r="CE40" s="994"/>
      <c r="CF40" s="994"/>
      <c r="CG40" s="1015"/>
      <c r="CH40" s="990"/>
      <c r="CI40" s="991"/>
      <c r="CJ40" s="991"/>
      <c r="CK40" s="991"/>
      <c r="CL40" s="992"/>
      <c r="CM40" s="990"/>
      <c r="CN40" s="991"/>
      <c r="CO40" s="991"/>
      <c r="CP40" s="991"/>
      <c r="CQ40" s="992"/>
      <c r="CR40" s="990"/>
      <c r="CS40" s="991"/>
      <c r="CT40" s="991"/>
      <c r="CU40" s="991"/>
      <c r="CV40" s="992"/>
      <c r="CW40" s="990"/>
      <c r="CX40" s="991"/>
      <c r="CY40" s="991"/>
      <c r="CZ40" s="991"/>
      <c r="DA40" s="992"/>
      <c r="DB40" s="990"/>
      <c r="DC40" s="991"/>
      <c r="DD40" s="991"/>
      <c r="DE40" s="991"/>
      <c r="DF40" s="992"/>
      <c r="DG40" s="990"/>
      <c r="DH40" s="991"/>
      <c r="DI40" s="991"/>
      <c r="DJ40" s="991"/>
      <c r="DK40" s="992"/>
      <c r="DL40" s="990"/>
      <c r="DM40" s="991"/>
      <c r="DN40" s="991"/>
      <c r="DO40" s="991"/>
      <c r="DP40" s="992"/>
      <c r="DQ40" s="990"/>
      <c r="DR40" s="991"/>
      <c r="DS40" s="991"/>
      <c r="DT40" s="991"/>
      <c r="DU40" s="992"/>
      <c r="DV40" s="993"/>
      <c r="DW40" s="994"/>
      <c r="DX40" s="994"/>
      <c r="DY40" s="994"/>
      <c r="DZ40" s="995"/>
      <c r="EA40" s="218"/>
    </row>
    <row r="41" spans="1:131" ht="26.25" customHeight="1" x14ac:dyDescent="0.2">
      <c r="A41" s="226">
        <v>14</v>
      </c>
      <c r="B41" s="1031"/>
      <c r="C41" s="1032"/>
      <c r="D41" s="1032"/>
      <c r="E41" s="1032"/>
      <c r="F41" s="1032"/>
      <c r="G41" s="1032"/>
      <c r="H41" s="1032"/>
      <c r="I41" s="1032"/>
      <c r="J41" s="1032"/>
      <c r="K41" s="1032"/>
      <c r="L41" s="1032"/>
      <c r="M41" s="1032"/>
      <c r="N41" s="1032"/>
      <c r="O41" s="1032"/>
      <c r="P41" s="1033"/>
      <c r="Q41" s="1039"/>
      <c r="R41" s="1040"/>
      <c r="S41" s="1040"/>
      <c r="T41" s="1040"/>
      <c r="U41" s="1040"/>
      <c r="V41" s="1040"/>
      <c r="W41" s="1040"/>
      <c r="X41" s="1040"/>
      <c r="Y41" s="1040"/>
      <c r="Z41" s="1040"/>
      <c r="AA41" s="1040"/>
      <c r="AB41" s="1040"/>
      <c r="AC41" s="1040"/>
      <c r="AD41" s="1040"/>
      <c r="AE41" s="1041"/>
      <c r="AF41" s="1036"/>
      <c r="AG41" s="1037"/>
      <c r="AH41" s="1037"/>
      <c r="AI41" s="1037"/>
      <c r="AJ41" s="1038"/>
      <c r="AK41" s="980"/>
      <c r="AL41" s="971"/>
      <c r="AM41" s="971"/>
      <c r="AN41" s="971"/>
      <c r="AO41" s="971"/>
      <c r="AP41" s="971"/>
      <c r="AQ41" s="971"/>
      <c r="AR41" s="971"/>
      <c r="AS41" s="971"/>
      <c r="AT41" s="971"/>
      <c r="AU41" s="971"/>
      <c r="AV41" s="971"/>
      <c r="AW41" s="971"/>
      <c r="AX41" s="971"/>
      <c r="AY41" s="971"/>
      <c r="AZ41" s="1042"/>
      <c r="BA41" s="1042"/>
      <c r="BB41" s="1042"/>
      <c r="BC41" s="1042"/>
      <c r="BD41" s="1042"/>
      <c r="BE41" s="972"/>
      <c r="BF41" s="972"/>
      <c r="BG41" s="972"/>
      <c r="BH41" s="972"/>
      <c r="BI41" s="973"/>
      <c r="BJ41" s="220"/>
      <c r="BK41" s="220"/>
      <c r="BL41" s="220"/>
      <c r="BM41" s="220"/>
      <c r="BN41" s="220"/>
      <c r="BO41" s="229"/>
      <c r="BP41" s="229"/>
      <c r="BQ41" s="226">
        <v>35</v>
      </c>
      <c r="BR41" s="227"/>
      <c r="BS41" s="993"/>
      <c r="BT41" s="994"/>
      <c r="BU41" s="994"/>
      <c r="BV41" s="994"/>
      <c r="BW41" s="994"/>
      <c r="BX41" s="994"/>
      <c r="BY41" s="994"/>
      <c r="BZ41" s="994"/>
      <c r="CA41" s="994"/>
      <c r="CB41" s="994"/>
      <c r="CC41" s="994"/>
      <c r="CD41" s="994"/>
      <c r="CE41" s="994"/>
      <c r="CF41" s="994"/>
      <c r="CG41" s="1015"/>
      <c r="CH41" s="990"/>
      <c r="CI41" s="991"/>
      <c r="CJ41" s="991"/>
      <c r="CK41" s="991"/>
      <c r="CL41" s="992"/>
      <c r="CM41" s="990"/>
      <c r="CN41" s="991"/>
      <c r="CO41" s="991"/>
      <c r="CP41" s="991"/>
      <c r="CQ41" s="992"/>
      <c r="CR41" s="990"/>
      <c r="CS41" s="991"/>
      <c r="CT41" s="991"/>
      <c r="CU41" s="991"/>
      <c r="CV41" s="992"/>
      <c r="CW41" s="990"/>
      <c r="CX41" s="991"/>
      <c r="CY41" s="991"/>
      <c r="CZ41" s="991"/>
      <c r="DA41" s="992"/>
      <c r="DB41" s="990"/>
      <c r="DC41" s="991"/>
      <c r="DD41" s="991"/>
      <c r="DE41" s="991"/>
      <c r="DF41" s="992"/>
      <c r="DG41" s="990"/>
      <c r="DH41" s="991"/>
      <c r="DI41" s="991"/>
      <c r="DJ41" s="991"/>
      <c r="DK41" s="992"/>
      <c r="DL41" s="990"/>
      <c r="DM41" s="991"/>
      <c r="DN41" s="991"/>
      <c r="DO41" s="991"/>
      <c r="DP41" s="992"/>
      <c r="DQ41" s="990"/>
      <c r="DR41" s="991"/>
      <c r="DS41" s="991"/>
      <c r="DT41" s="991"/>
      <c r="DU41" s="992"/>
      <c r="DV41" s="993"/>
      <c r="DW41" s="994"/>
      <c r="DX41" s="994"/>
      <c r="DY41" s="994"/>
      <c r="DZ41" s="995"/>
      <c r="EA41" s="218"/>
    </row>
    <row r="42" spans="1:131" ht="26.25" customHeight="1" x14ac:dyDescent="0.2">
      <c r="A42" s="226">
        <v>15</v>
      </c>
      <c r="B42" s="1031"/>
      <c r="C42" s="1032"/>
      <c r="D42" s="1032"/>
      <c r="E42" s="1032"/>
      <c r="F42" s="1032"/>
      <c r="G42" s="1032"/>
      <c r="H42" s="1032"/>
      <c r="I42" s="1032"/>
      <c r="J42" s="1032"/>
      <c r="K42" s="1032"/>
      <c r="L42" s="1032"/>
      <c r="M42" s="1032"/>
      <c r="N42" s="1032"/>
      <c r="O42" s="1032"/>
      <c r="P42" s="1033"/>
      <c r="Q42" s="1039"/>
      <c r="R42" s="1040"/>
      <c r="S42" s="1040"/>
      <c r="T42" s="1040"/>
      <c r="U42" s="1040"/>
      <c r="V42" s="1040"/>
      <c r="W42" s="1040"/>
      <c r="X42" s="1040"/>
      <c r="Y42" s="1040"/>
      <c r="Z42" s="1040"/>
      <c r="AA42" s="1040"/>
      <c r="AB42" s="1040"/>
      <c r="AC42" s="1040"/>
      <c r="AD42" s="1040"/>
      <c r="AE42" s="1041"/>
      <c r="AF42" s="1036"/>
      <c r="AG42" s="1037"/>
      <c r="AH42" s="1037"/>
      <c r="AI42" s="1037"/>
      <c r="AJ42" s="1038"/>
      <c r="AK42" s="980"/>
      <c r="AL42" s="971"/>
      <c r="AM42" s="971"/>
      <c r="AN42" s="971"/>
      <c r="AO42" s="971"/>
      <c r="AP42" s="971"/>
      <c r="AQ42" s="971"/>
      <c r="AR42" s="971"/>
      <c r="AS42" s="971"/>
      <c r="AT42" s="971"/>
      <c r="AU42" s="971"/>
      <c r="AV42" s="971"/>
      <c r="AW42" s="971"/>
      <c r="AX42" s="971"/>
      <c r="AY42" s="971"/>
      <c r="AZ42" s="1042"/>
      <c r="BA42" s="1042"/>
      <c r="BB42" s="1042"/>
      <c r="BC42" s="1042"/>
      <c r="BD42" s="1042"/>
      <c r="BE42" s="972"/>
      <c r="BF42" s="972"/>
      <c r="BG42" s="972"/>
      <c r="BH42" s="972"/>
      <c r="BI42" s="973"/>
      <c r="BJ42" s="220"/>
      <c r="BK42" s="220"/>
      <c r="BL42" s="220"/>
      <c r="BM42" s="220"/>
      <c r="BN42" s="220"/>
      <c r="BO42" s="229"/>
      <c r="BP42" s="229"/>
      <c r="BQ42" s="226">
        <v>36</v>
      </c>
      <c r="BR42" s="227"/>
      <c r="BS42" s="993"/>
      <c r="BT42" s="994"/>
      <c r="BU42" s="994"/>
      <c r="BV42" s="994"/>
      <c r="BW42" s="994"/>
      <c r="BX42" s="994"/>
      <c r="BY42" s="994"/>
      <c r="BZ42" s="994"/>
      <c r="CA42" s="994"/>
      <c r="CB42" s="994"/>
      <c r="CC42" s="994"/>
      <c r="CD42" s="994"/>
      <c r="CE42" s="994"/>
      <c r="CF42" s="994"/>
      <c r="CG42" s="1015"/>
      <c r="CH42" s="990"/>
      <c r="CI42" s="991"/>
      <c r="CJ42" s="991"/>
      <c r="CK42" s="991"/>
      <c r="CL42" s="992"/>
      <c r="CM42" s="990"/>
      <c r="CN42" s="991"/>
      <c r="CO42" s="991"/>
      <c r="CP42" s="991"/>
      <c r="CQ42" s="992"/>
      <c r="CR42" s="990"/>
      <c r="CS42" s="991"/>
      <c r="CT42" s="991"/>
      <c r="CU42" s="991"/>
      <c r="CV42" s="992"/>
      <c r="CW42" s="990"/>
      <c r="CX42" s="991"/>
      <c r="CY42" s="991"/>
      <c r="CZ42" s="991"/>
      <c r="DA42" s="992"/>
      <c r="DB42" s="990"/>
      <c r="DC42" s="991"/>
      <c r="DD42" s="991"/>
      <c r="DE42" s="991"/>
      <c r="DF42" s="992"/>
      <c r="DG42" s="990"/>
      <c r="DH42" s="991"/>
      <c r="DI42" s="991"/>
      <c r="DJ42" s="991"/>
      <c r="DK42" s="992"/>
      <c r="DL42" s="990"/>
      <c r="DM42" s="991"/>
      <c r="DN42" s="991"/>
      <c r="DO42" s="991"/>
      <c r="DP42" s="992"/>
      <c r="DQ42" s="990"/>
      <c r="DR42" s="991"/>
      <c r="DS42" s="991"/>
      <c r="DT42" s="991"/>
      <c r="DU42" s="992"/>
      <c r="DV42" s="993"/>
      <c r="DW42" s="994"/>
      <c r="DX42" s="994"/>
      <c r="DY42" s="994"/>
      <c r="DZ42" s="995"/>
      <c r="EA42" s="218"/>
    </row>
    <row r="43" spans="1:131" ht="26.25" customHeight="1" x14ac:dyDescent="0.2">
      <c r="A43" s="226">
        <v>16</v>
      </c>
      <c r="B43" s="1031"/>
      <c r="C43" s="1032"/>
      <c r="D43" s="1032"/>
      <c r="E43" s="1032"/>
      <c r="F43" s="1032"/>
      <c r="G43" s="1032"/>
      <c r="H43" s="1032"/>
      <c r="I43" s="1032"/>
      <c r="J43" s="1032"/>
      <c r="K43" s="1032"/>
      <c r="L43" s="1032"/>
      <c r="M43" s="1032"/>
      <c r="N43" s="1032"/>
      <c r="O43" s="1032"/>
      <c r="P43" s="1033"/>
      <c r="Q43" s="1039"/>
      <c r="R43" s="1040"/>
      <c r="S43" s="1040"/>
      <c r="T43" s="1040"/>
      <c r="U43" s="1040"/>
      <c r="V43" s="1040"/>
      <c r="W43" s="1040"/>
      <c r="X43" s="1040"/>
      <c r="Y43" s="1040"/>
      <c r="Z43" s="1040"/>
      <c r="AA43" s="1040"/>
      <c r="AB43" s="1040"/>
      <c r="AC43" s="1040"/>
      <c r="AD43" s="1040"/>
      <c r="AE43" s="1041"/>
      <c r="AF43" s="1036"/>
      <c r="AG43" s="1037"/>
      <c r="AH43" s="1037"/>
      <c r="AI43" s="1037"/>
      <c r="AJ43" s="1038"/>
      <c r="AK43" s="980"/>
      <c r="AL43" s="971"/>
      <c r="AM43" s="971"/>
      <c r="AN43" s="971"/>
      <c r="AO43" s="971"/>
      <c r="AP43" s="971"/>
      <c r="AQ43" s="971"/>
      <c r="AR43" s="971"/>
      <c r="AS43" s="971"/>
      <c r="AT43" s="971"/>
      <c r="AU43" s="971"/>
      <c r="AV43" s="971"/>
      <c r="AW43" s="971"/>
      <c r="AX43" s="971"/>
      <c r="AY43" s="971"/>
      <c r="AZ43" s="1042"/>
      <c r="BA43" s="1042"/>
      <c r="BB43" s="1042"/>
      <c r="BC43" s="1042"/>
      <c r="BD43" s="1042"/>
      <c r="BE43" s="972"/>
      <c r="BF43" s="972"/>
      <c r="BG43" s="972"/>
      <c r="BH43" s="972"/>
      <c r="BI43" s="973"/>
      <c r="BJ43" s="220"/>
      <c r="BK43" s="220"/>
      <c r="BL43" s="220"/>
      <c r="BM43" s="220"/>
      <c r="BN43" s="220"/>
      <c r="BO43" s="229"/>
      <c r="BP43" s="229"/>
      <c r="BQ43" s="226">
        <v>37</v>
      </c>
      <c r="BR43" s="227"/>
      <c r="BS43" s="993"/>
      <c r="BT43" s="994"/>
      <c r="BU43" s="994"/>
      <c r="BV43" s="994"/>
      <c r="BW43" s="994"/>
      <c r="BX43" s="994"/>
      <c r="BY43" s="994"/>
      <c r="BZ43" s="994"/>
      <c r="CA43" s="994"/>
      <c r="CB43" s="994"/>
      <c r="CC43" s="994"/>
      <c r="CD43" s="994"/>
      <c r="CE43" s="994"/>
      <c r="CF43" s="994"/>
      <c r="CG43" s="1015"/>
      <c r="CH43" s="990"/>
      <c r="CI43" s="991"/>
      <c r="CJ43" s="991"/>
      <c r="CK43" s="991"/>
      <c r="CL43" s="992"/>
      <c r="CM43" s="990"/>
      <c r="CN43" s="991"/>
      <c r="CO43" s="991"/>
      <c r="CP43" s="991"/>
      <c r="CQ43" s="992"/>
      <c r="CR43" s="990"/>
      <c r="CS43" s="991"/>
      <c r="CT43" s="991"/>
      <c r="CU43" s="991"/>
      <c r="CV43" s="992"/>
      <c r="CW43" s="990"/>
      <c r="CX43" s="991"/>
      <c r="CY43" s="991"/>
      <c r="CZ43" s="991"/>
      <c r="DA43" s="992"/>
      <c r="DB43" s="990"/>
      <c r="DC43" s="991"/>
      <c r="DD43" s="991"/>
      <c r="DE43" s="991"/>
      <c r="DF43" s="992"/>
      <c r="DG43" s="990"/>
      <c r="DH43" s="991"/>
      <c r="DI43" s="991"/>
      <c r="DJ43" s="991"/>
      <c r="DK43" s="992"/>
      <c r="DL43" s="990"/>
      <c r="DM43" s="991"/>
      <c r="DN43" s="991"/>
      <c r="DO43" s="991"/>
      <c r="DP43" s="992"/>
      <c r="DQ43" s="990"/>
      <c r="DR43" s="991"/>
      <c r="DS43" s="991"/>
      <c r="DT43" s="991"/>
      <c r="DU43" s="992"/>
      <c r="DV43" s="993"/>
      <c r="DW43" s="994"/>
      <c r="DX43" s="994"/>
      <c r="DY43" s="994"/>
      <c r="DZ43" s="995"/>
      <c r="EA43" s="218"/>
    </row>
    <row r="44" spans="1:131" ht="26.25" customHeight="1" x14ac:dyDescent="0.2">
      <c r="A44" s="226">
        <v>17</v>
      </c>
      <c r="B44" s="1031"/>
      <c r="C44" s="1032"/>
      <c r="D44" s="1032"/>
      <c r="E44" s="1032"/>
      <c r="F44" s="1032"/>
      <c r="G44" s="1032"/>
      <c r="H44" s="1032"/>
      <c r="I44" s="1032"/>
      <c r="J44" s="1032"/>
      <c r="K44" s="1032"/>
      <c r="L44" s="1032"/>
      <c r="M44" s="1032"/>
      <c r="N44" s="1032"/>
      <c r="O44" s="1032"/>
      <c r="P44" s="1033"/>
      <c r="Q44" s="1039"/>
      <c r="R44" s="1040"/>
      <c r="S44" s="1040"/>
      <c r="T44" s="1040"/>
      <c r="U44" s="1040"/>
      <c r="V44" s="1040"/>
      <c r="W44" s="1040"/>
      <c r="X44" s="1040"/>
      <c r="Y44" s="1040"/>
      <c r="Z44" s="1040"/>
      <c r="AA44" s="1040"/>
      <c r="AB44" s="1040"/>
      <c r="AC44" s="1040"/>
      <c r="AD44" s="1040"/>
      <c r="AE44" s="1041"/>
      <c r="AF44" s="1036"/>
      <c r="AG44" s="1037"/>
      <c r="AH44" s="1037"/>
      <c r="AI44" s="1037"/>
      <c r="AJ44" s="1038"/>
      <c r="AK44" s="980"/>
      <c r="AL44" s="971"/>
      <c r="AM44" s="971"/>
      <c r="AN44" s="971"/>
      <c r="AO44" s="971"/>
      <c r="AP44" s="971"/>
      <c r="AQ44" s="971"/>
      <c r="AR44" s="971"/>
      <c r="AS44" s="971"/>
      <c r="AT44" s="971"/>
      <c r="AU44" s="971"/>
      <c r="AV44" s="971"/>
      <c r="AW44" s="971"/>
      <c r="AX44" s="971"/>
      <c r="AY44" s="971"/>
      <c r="AZ44" s="1042"/>
      <c r="BA44" s="1042"/>
      <c r="BB44" s="1042"/>
      <c r="BC44" s="1042"/>
      <c r="BD44" s="1042"/>
      <c r="BE44" s="972"/>
      <c r="BF44" s="972"/>
      <c r="BG44" s="972"/>
      <c r="BH44" s="972"/>
      <c r="BI44" s="973"/>
      <c r="BJ44" s="220"/>
      <c r="BK44" s="220"/>
      <c r="BL44" s="220"/>
      <c r="BM44" s="220"/>
      <c r="BN44" s="220"/>
      <c r="BO44" s="229"/>
      <c r="BP44" s="229"/>
      <c r="BQ44" s="226">
        <v>38</v>
      </c>
      <c r="BR44" s="227"/>
      <c r="BS44" s="993"/>
      <c r="BT44" s="994"/>
      <c r="BU44" s="994"/>
      <c r="BV44" s="994"/>
      <c r="BW44" s="994"/>
      <c r="BX44" s="994"/>
      <c r="BY44" s="994"/>
      <c r="BZ44" s="994"/>
      <c r="CA44" s="994"/>
      <c r="CB44" s="994"/>
      <c r="CC44" s="994"/>
      <c r="CD44" s="994"/>
      <c r="CE44" s="994"/>
      <c r="CF44" s="994"/>
      <c r="CG44" s="1015"/>
      <c r="CH44" s="990"/>
      <c r="CI44" s="991"/>
      <c r="CJ44" s="991"/>
      <c r="CK44" s="991"/>
      <c r="CL44" s="992"/>
      <c r="CM44" s="990"/>
      <c r="CN44" s="991"/>
      <c r="CO44" s="991"/>
      <c r="CP44" s="991"/>
      <c r="CQ44" s="992"/>
      <c r="CR44" s="990"/>
      <c r="CS44" s="991"/>
      <c r="CT44" s="991"/>
      <c r="CU44" s="991"/>
      <c r="CV44" s="992"/>
      <c r="CW44" s="990"/>
      <c r="CX44" s="991"/>
      <c r="CY44" s="991"/>
      <c r="CZ44" s="991"/>
      <c r="DA44" s="992"/>
      <c r="DB44" s="990"/>
      <c r="DC44" s="991"/>
      <c r="DD44" s="991"/>
      <c r="DE44" s="991"/>
      <c r="DF44" s="992"/>
      <c r="DG44" s="990"/>
      <c r="DH44" s="991"/>
      <c r="DI44" s="991"/>
      <c r="DJ44" s="991"/>
      <c r="DK44" s="992"/>
      <c r="DL44" s="990"/>
      <c r="DM44" s="991"/>
      <c r="DN44" s="991"/>
      <c r="DO44" s="991"/>
      <c r="DP44" s="992"/>
      <c r="DQ44" s="990"/>
      <c r="DR44" s="991"/>
      <c r="DS44" s="991"/>
      <c r="DT44" s="991"/>
      <c r="DU44" s="992"/>
      <c r="DV44" s="993"/>
      <c r="DW44" s="994"/>
      <c r="DX44" s="994"/>
      <c r="DY44" s="994"/>
      <c r="DZ44" s="995"/>
      <c r="EA44" s="218"/>
    </row>
    <row r="45" spans="1:131" ht="26.25" customHeight="1" x14ac:dyDescent="0.2">
      <c r="A45" s="226">
        <v>18</v>
      </c>
      <c r="B45" s="1031"/>
      <c r="C45" s="1032"/>
      <c r="D45" s="1032"/>
      <c r="E45" s="1032"/>
      <c r="F45" s="1032"/>
      <c r="G45" s="1032"/>
      <c r="H45" s="1032"/>
      <c r="I45" s="1032"/>
      <c r="J45" s="1032"/>
      <c r="K45" s="1032"/>
      <c r="L45" s="1032"/>
      <c r="M45" s="1032"/>
      <c r="N45" s="1032"/>
      <c r="O45" s="1032"/>
      <c r="P45" s="1033"/>
      <c r="Q45" s="1039"/>
      <c r="R45" s="1040"/>
      <c r="S45" s="1040"/>
      <c r="T45" s="1040"/>
      <c r="U45" s="1040"/>
      <c r="V45" s="1040"/>
      <c r="W45" s="1040"/>
      <c r="X45" s="1040"/>
      <c r="Y45" s="1040"/>
      <c r="Z45" s="1040"/>
      <c r="AA45" s="1040"/>
      <c r="AB45" s="1040"/>
      <c r="AC45" s="1040"/>
      <c r="AD45" s="1040"/>
      <c r="AE45" s="1041"/>
      <c r="AF45" s="1036"/>
      <c r="AG45" s="1037"/>
      <c r="AH45" s="1037"/>
      <c r="AI45" s="1037"/>
      <c r="AJ45" s="1038"/>
      <c r="AK45" s="980"/>
      <c r="AL45" s="971"/>
      <c r="AM45" s="971"/>
      <c r="AN45" s="971"/>
      <c r="AO45" s="971"/>
      <c r="AP45" s="971"/>
      <c r="AQ45" s="971"/>
      <c r="AR45" s="971"/>
      <c r="AS45" s="971"/>
      <c r="AT45" s="971"/>
      <c r="AU45" s="971"/>
      <c r="AV45" s="971"/>
      <c r="AW45" s="971"/>
      <c r="AX45" s="971"/>
      <c r="AY45" s="971"/>
      <c r="AZ45" s="1042"/>
      <c r="BA45" s="1042"/>
      <c r="BB45" s="1042"/>
      <c r="BC45" s="1042"/>
      <c r="BD45" s="1042"/>
      <c r="BE45" s="972"/>
      <c r="BF45" s="972"/>
      <c r="BG45" s="972"/>
      <c r="BH45" s="972"/>
      <c r="BI45" s="973"/>
      <c r="BJ45" s="220"/>
      <c r="BK45" s="220"/>
      <c r="BL45" s="220"/>
      <c r="BM45" s="220"/>
      <c r="BN45" s="220"/>
      <c r="BO45" s="229"/>
      <c r="BP45" s="229"/>
      <c r="BQ45" s="226">
        <v>39</v>
      </c>
      <c r="BR45" s="227"/>
      <c r="BS45" s="993"/>
      <c r="BT45" s="994"/>
      <c r="BU45" s="994"/>
      <c r="BV45" s="994"/>
      <c r="BW45" s="994"/>
      <c r="BX45" s="994"/>
      <c r="BY45" s="994"/>
      <c r="BZ45" s="994"/>
      <c r="CA45" s="994"/>
      <c r="CB45" s="994"/>
      <c r="CC45" s="994"/>
      <c r="CD45" s="994"/>
      <c r="CE45" s="994"/>
      <c r="CF45" s="994"/>
      <c r="CG45" s="1015"/>
      <c r="CH45" s="990"/>
      <c r="CI45" s="991"/>
      <c r="CJ45" s="991"/>
      <c r="CK45" s="991"/>
      <c r="CL45" s="992"/>
      <c r="CM45" s="990"/>
      <c r="CN45" s="991"/>
      <c r="CO45" s="991"/>
      <c r="CP45" s="991"/>
      <c r="CQ45" s="992"/>
      <c r="CR45" s="990"/>
      <c r="CS45" s="991"/>
      <c r="CT45" s="991"/>
      <c r="CU45" s="991"/>
      <c r="CV45" s="992"/>
      <c r="CW45" s="990"/>
      <c r="CX45" s="991"/>
      <c r="CY45" s="991"/>
      <c r="CZ45" s="991"/>
      <c r="DA45" s="992"/>
      <c r="DB45" s="990"/>
      <c r="DC45" s="991"/>
      <c r="DD45" s="991"/>
      <c r="DE45" s="991"/>
      <c r="DF45" s="992"/>
      <c r="DG45" s="990"/>
      <c r="DH45" s="991"/>
      <c r="DI45" s="991"/>
      <c r="DJ45" s="991"/>
      <c r="DK45" s="992"/>
      <c r="DL45" s="990"/>
      <c r="DM45" s="991"/>
      <c r="DN45" s="991"/>
      <c r="DO45" s="991"/>
      <c r="DP45" s="992"/>
      <c r="DQ45" s="990"/>
      <c r="DR45" s="991"/>
      <c r="DS45" s="991"/>
      <c r="DT45" s="991"/>
      <c r="DU45" s="992"/>
      <c r="DV45" s="993"/>
      <c r="DW45" s="994"/>
      <c r="DX45" s="994"/>
      <c r="DY45" s="994"/>
      <c r="DZ45" s="995"/>
      <c r="EA45" s="218"/>
    </row>
    <row r="46" spans="1:131" ht="26.25" customHeight="1" x14ac:dyDescent="0.2">
      <c r="A46" s="226">
        <v>19</v>
      </c>
      <c r="B46" s="1031"/>
      <c r="C46" s="1032"/>
      <c r="D46" s="1032"/>
      <c r="E46" s="1032"/>
      <c r="F46" s="1032"/>
      <c r="G46" s="1032"/>
      <c r="H46" s="1032"/>
      <c r="I46" s="1032"/>
      <c r="J46" s="1032"/>
      <c r="K46" s="1032"/>
      <c r="L46" s="1032"/>
      <c r="M46" s="1032"/>
      <c r="N46" s="1032"/>
      <c r="O46" s="1032"/>
      <c r="P46" s="1033"/>
      <c r="Q46" s="1039"/>
      <c r="R46" s="1040"/>
      <c r="S46" s="1040"/>
      <c r="T46" s="1040"/>
      <c r="U46" s="1040"/>
      <c r="V46" s="1040"/>
      <c r="W46" s="1040"/>
      <c r="X46" s="1040"/>
      <c r="Y46" s="1040"/>
      <c r="Z46" s="1040"/>
      <c r="AA46" s="1040"/>
      <c r="AB46" s="1040"/>
      <c r="AC46" s="1040"/>
      <c r="AD46" s="1040"/>
      <c r="AE46" s="1041"/>
      <c r="AF46" s="1036"/>
      <c r="AG46" s="1037"/>
      <c r="AH46" s="1037"/>
      <c r="AI46" s="1037"/>
      <c r="AJ46" s="1038"/>
      <c r="AK46" s="980"/>
      <c r="AL46" s="971"/>
      <c r="AM46" s="971"/>
      <c r="AN46" s="971"/>
      <c r="AO46" s="971"/>
      <c r="AP46" s="971"/>
      <c r="AQ46" s="971"/>
      <c r="AR46" s="971"/>
      <c r="AS46" s="971"/>
      <c r="AT46" s="971"/>
      <c r="AU46" s="971"/>
      <c r="AV46" s="971"/>
      <c r="AW46" s="971"/>
      <c r="AX46" s="971"/>
      <c r="AY46" s="971"/>
      <c r="AZ46" s="1042"/>
      <c r="BA46" s="1042"/>
      <c r="BB46" s="1042"/>
      <c r="BC46" s="1042"/>
      <c r="BD46" s="1042"/>
      <c r="BE46" s="972"/>
      <c r="BF46" s="972"/>
      <c r="BG46" s="972"/>
      <c r="BH46" s="972"/>
      <c r="BI46" s="973"/>
      <c r="BJ46" s="220"/>
      <c r="BK46" s="220"/>
      <c r="BL46" s="220"/>
      <c r="BM46" s="220"/>
      <c r="BN46" s="220"/>
      <c r="BO46" s="229"/>
      <c r="BP46" s="229"/>
      <c r="BQ46" s="226">
        <v>40</v>
      </c>
      <c r="BR46" s="227"/>
      <c r="BS46" s="993"/>
      <c r="BT46" s="994"/>
      <c r="BU46" s="994"/>
      <c r="BV46" s="994"/>
      <c r="BW46" s="994"/>
      <c r="BX46" s="994"/>
      <c r="BY46" s="994"/>
      <c r="BZ46" s="994"/>
      <c r="CA46" s="994"/>
      <c r="CB46" s="994"/>
      <c r="CC46" s="994"/>
      <c r="CD46" s="994"/>
      <c r="CE46" s="994"/>
      <c r="CF46" s="994"/>
      <c r="CG46" s="1015"/>
      <c r="CH46" s="990"/>
      <c r="CI46" s="991"/>
      <c r="CJ46" s="991"/>
      <c r="CK46" s="991"/>
      <c r="CL46" s="992"/>
      <c r="CM46" s="990"/>
      <c r="CN46" s="991"/>
      <c r="CO46" s="991"/>
      <c r="CP46" s="991"/>
      <c r="CQ46" s="992"/>
      <c r="CR46" s="990"/>
      <c r="CS46" s="991"/>
      <c r="CT46" s="991"/>
      <c r="CU46" s="991"/>
      <c r="CV46" s="992"/>
      <c r="CW46" s="990"/>
      <c r="CX46" s="991"/>
      <c r="CY46" s="991"/>
      <c r="CZ46" s="991"/>
      <c r="DA46" s="992"/>
      <c r="DB46" s="990"/>
      <c r="DC46" s="991"/>
      <c r="DD46" s="991"/>
      <c r="DE46" s="991"/>
      <c r="DF46" s="992"/>
      <c r="DG46" s="990"/>
      <c r="DH46" s="991"/>
      <c r="DI46" s="991"/>
      <c r="DJ46" s="991"/>
      <c r="DK46" s="992"/>
      <c r="DL46" s="990"/>
      <c r="DM46" s="991"/>
      <c r="DN46" s="991"/>
      <c r="DO46" s="991"/>
      <c r="DP46" s="992"/>
      <c r="DQ46" s="990"/>
      <c r="DR46" s="991"/>
      <c r="DS46" s="991"/>
      <c r="DT46" s="991"/>
      <c r="DU46" s="992"/>
      <c r="DV46" s="993"/>
      <c r="DW46" s="994"/>
      <c r="DX46" s="994"/>
      <c r="DY46" s="994"/>
      <c r="DZ46" s="995"/>
      <c r="EA46" s="218"/>
    </row>
    <row r="47" spans="1:131" ht="26.25" customHeight="1" x14ac:dyDescent="0.2">
      <c r="A47" s="226">
        <v>20</v>
      </c>
      <c r="B47" s="1031"/>
      <c r="C47" s="1032"/>
      <c r="D47" s="1032"/>
      <c r="E47" s="1032"/>
      <c r="F47" s="1032"/>
      <c r="G47" s="1032"/>
      <c r="H47" s="1032"/>
      <c r="I47" s="1032"/>
      <c r="J47" s="1032"/>
      <c r="K47" s="1032"/>
      <c r="L47" s="1032"/>
      <c r="M47" s="1032"/>
      <c r="N47" s="1032"/>
      <c r="O47" s="1032"/>
      <c r="P47" s="1033"/>
      <c r="Q47" s="1039"/>
      <c r="R47" s="1040"/>
      <c r="S47" s="1040"/>
      <c r="T47" s="1040"/>
      <c r="U47" s="1040"/>
      <c r="V47" s="1040"/>
      <c r="W47" s="1040"/>
      <c r="X47" s="1040"/>
      <c r="Y47" s="1040"/>
      <c r="Z47" s="1040"/>
      <c r="AA47" s="1040"/>
      <c r="AB47" s="1040"/>
      <c r="AC47" s="1040"/>
      <c r="AD47" s="1040"/>
      <c r="AE47" s="1041"/>
      <c r="AF47" s="1036"/>
      <c r="AG47" s="1037"/>
      <c r="AH47" s="1037"/>
      <c r="AI47" s="1037"/>
      <c r="AJ47" s="1038"/>
      <c r="AK47" s="980"/>
      <c r="AL47" s="971"/>
      <c r="AM47" s="971"/>
      <c r="AN47" s="971"/>
      <c r="AO47" s="971"/>
      <c r="AP47" s="971"/>
      <c r="AQ47" s="971"/>
      <c r="AR47" s="971"/>
      <c r="AS47" s="971"/>
      <c r="AT47" s="971"/>
      <c r="AU47" s="971"/>
      <c r="AV47" s="971"/>
      <c r="AW47" s="971"/>
      <c r="AX47" s="971"/>
      <c r="AY47" s="971"/>
      <c r="AZ47" s="1042"/>
      <c r="BA47" s="1042"/>
      <c r="BB47" s="1042"/>
      <c r="BC47" s="1042"/>
      <c r="BD47" s="1042"/>
      <c r="BE47" s="972"/>
      <c r="BF47" s="972"/>
      <c r="BG47" s="972"/>
      <c r="BH47" s="972"/>
      <c r="BI47" s="973"/>
      <c r="BJ47" s="220"/>
      <c r="BK47" s="220"/>
      <c r="BL47" s="220"/>
      <c r="BM47" s="220"/>
      <c r="BN47" s="220"/>
      <c r="BO47" s="229"/>
      <c r="BP47" s="229"/>
      <c r="BQ47" s="226">
        <v>41</v>
      </c>
      <c r="BR47" s="227"/>
      <c r="BS47" s="993"/>
      <c r="BT47" s="994"/>
      <c r="BU47" s="994"/>
      <c r="BV47" s="994"/>
      <c r="BW47" s="994"/>
      <c r="BX47" s="994"/>
      <c r="BY47" s="994"/>
      <c r="BZ47" s="994"/>
      <c r="CA47" s="994"/>
      <c r="CB47" s="994"/>
      <c r="CC47" s="994"/>
      <c r="CD47" s="994"/>
      <c r="CE47" s="994"/>
      <c r="CF47" s="994"/>
      <c r="CG47" s="1015"/>
      <c r="CH47" s="990"/>
      <c r="CI47" s="991"/>
      <c r="CJ47" s="991"/>
      <c r="CK47" s="991"/>
      <c r="CL47" s="992"/>
      <c r="CM47" s="990"/>
      <c r="CN47" s="991"/>
      <c r="CO47" s="991"/>
      <c r="CP47" s="991"/>
      <c r="CQ47" s="992"/>
      <c r="CR47" s="990"/>
      <c r="CS47" s="991"/>
      <c r="CT47" s="991"/>
      <c r="CU47" s="991"/>
      <c r="CV47" s="992"/>
      <c r="CW47" s="990"/>
      <c r="CX47" s="991"/>
      <c r="CY47" s="991"/>
      <c r="CZ47" s="991"/>
      <c r="DA47" s="992"/>
      <c r="DB47" s="990"/>
      <c r="DC47" s="991"/>
      <c r="DD47" s="991"/>
      <c r="DE47" s="991"/>
      <c r="DF47" s="992"/>
      <c r="DG47" s="990"/>
      <c r="DH47" s="991"/>
      <c r="DI47" s="991"/>
      <c r="DJ47" s="991"/>
      <c r="DK47" s="992"/>
      <c r="DL47" s="990"/>
      <c r="DM47" s="991"/>
      <c r="DN47" s="991"/>
      <c r="DO47" s="991"/>
      <c r="DP47" s="992"/>
      <c r="DQ47" s="990"/>
      <c r="DR47" s="991"/>
      <c r="DS47" s="991"/>
      <c r="DT47" s="991"/>
      <c r="DU47" s="992"/>
      <c r="DV47" s="993"/>
      <c r="DW47" s="994"/>
      <c r="DX47" s="994"/>
      <c r="DY47" s="994"/>
      <c r="DZ47" s="995"/>
      <c r="EA47" s="218"/>
    </row>
    <row r="48" spans="1:131" ht="26.25" customHeight="1" x14ac:dyDescent="0.2">
      <c r="A48" s="226">
        <v>21</v>
      </c>
      <c r="B48" s="1031"/>
      <c r="C48" s="1032"/>
      <c r="D48" s="1032"/>
      <c r="E48" s="1032"/>
      <c r="F48" s="1032"/>
      <c r="G48" s="1032"/>
      <c r="H48" s="1032"/>
      <c r="I48" s="1032"/>
      <c r="J48" s="1032"/>
      <c r="K48" s="1032"/>
      <c r="L48" s="1032"/>
      <c r="M48" s="1032"/>
      <c r="N48" s="1032"/>
      <c r="O48" s="1032"/>
      <c r="P48" s="1033"/>
      <c r="Q48" s="1039"/>
      <c r="R48" s="1040"/>
      <c r="S48" s="1040"/>
      <c r="T48" s="1040"/>
      <c r="U48" s="1040"/>
      <c r="V48" s="1040"/>
      <c r="W48" s="1040"/>
      <c r="X48" s="1040"/>
      <c r="Y48" s="1040"/>
      <c r="Z48" s="1040"/>
      <c r="AA48" s="1040"/>
      <c r="AB48" s="1040"/>
      <c r="AC48" s="1040"/>
      <c r="AD48" s="1040"/>
      <c r="AE48" s="1041"/>
      <c r="AF48" s="1036"/>
      <c r="AG48" s="1037"/>
      <c r="AH48" s="1037"/>
      <c r="AI48" s="1037"/>
      <c r="AJ48" s="1038"/>
      <c r="AK48" s="980"/>
      <c r="AL48" s="971"/>
      <c r="AM48" s="971"/>
      <c r="AN48" s="971"/>
      <c r="AO48" s="971"/>
      <c r="AP48" s="971"/>
      <c r="AQ48" s="971"/>
      <c r="AR48" s="971"/>
      <c r="AS48" s="971"/>
      <c r="AT48" s="971"/>
      <c r="AU48" s="971"/>
      <c r="AV48" s="971"/>
      <c r="AW48" s="971"/>
      <c r="AX48" s="971"/>
      <c r="AY48" s="971"/>
      <c r="AZ48" s="1042"/>
      <c r="BA48" s="1042"/>
      <c r="BB48" s="1042"/>
      <c r="BC48" s="1042"/>
      <c r="BD48" s="1042"/>
      <c r="BE48" s="972"/>
      <c r="BF48" s="972"/>
      <c r="BG48" s="972"/>
      <c r="BH48" s="972"/>
      <c r="BI48" s="973"/>
      <c r="BJ48" s="220"/>
      <c r="BK48" s="220"/>
      <c r="BL48" s="220"/>
      <c r="BM48" s="220"/>
      <c r="BN48" s="220"/>
      <c r="BO48" s="229"/>
      <c r="BP48" s="229"/>
      <c r="BQ48" s="226">
        <v>42</v>
      </c>
      <c r="BR48" s="227"/>
      <c r="BS48" s="993"/>
      <c r="BT48" s="994"/>
      <c r="BU48" s="994"/>
      <c r="BV48" s="994"/>
      <c r="BW48" s="994"/>
      <c r="BX48" s="994"/>
      <c r="BY48" s="994"/>
      <c r="BZ48" s="994"/>
      <c r="CA48" s="994"/>
      <c r="CB48" s="994"/>
      <c r="CC48" s="994"/>
      <c r="CD48" s="994"/>
      <c r="CE48" s="994"/>
      <c r="CF48" s="994"/>
      <c r="CG48" s="1015"/>
      <c r="CH48" s="990"/>
      <c r="CI48" s="991"/>
      <c r="CJ48" s="991"/>
      <c r="CK48" s="991"/>
      <c r="CL48" s="992"/>
      <c r="CM48" s="990"/>
      <c r="CN48" s="991"/>
      <c r="CO48" s="991"/>
      <c r="CP48" s="991"/>
      <c r="CQ48" s="992"/>
      <c r="CR48" s="990"/>
      <c r="CS48" s="991"/>
      <c r="CT48" s="991"/>
      <c r="CU48" s="991"/>
      <c r="CV48" s="992"/>
      <c r="CW48" s="990"/>
      <c r="CX48" s="991"/>
      <c r="CY48" s="991"/>
      <c r="CZ48" s="991"/>
      <c r="DA48" s="992"/>
      <c r="DB48" s="990"/>
      <c r="DC48" s="991"/>
      <c r="DD48" s="991"/>
      <c r="DE48" s="991"/>
      <c r="DF48" s="992"/>
      <c r="DG48" s="990"/>
      <c r="DH48" s="991"/>
      <c r="DI48" s="991"/>
      <c r="DJ48" s="991"/>
      <c r="DK48" s="992"/>
      <c r="DL48" s="990"/>
      <c r="DM48" s="991"/>
      <c r="DN48" s="991"/>
      <c r="DO48" s="991"/>
      <c r="DP48" s="992"/>
      <c r="DQ48" s="990"/>
      <c r="DR48" s="991"/>
      <c r="DS48" s="991"/>
      <c r="DT48" s="991"/>
      <c r="DU48" s="992"/>
      <c r="DV48" s="993"/>
      <c r="DW48" s="994"/>
      <c r="DX48" s="994"/>
      <c r="DY48" s="994"/>
      <c r="DZ48" s="995"/>
      <c r="EA48" s="218"/>
    </row>
    <row r="49" spans="1:131" ht="26.25" customHeight="1" x14ac:dyDescent="0.2">
      <c r="A49" s="226">
        <v>22</v>
      </c>
      <c r="B49" s="1031"/>
      <c r="C49" s="1032"/>
      <c r="D49" s="1032"/>
      <c r="E49" s="1032"/>
      <c r="F49" s="1032"/>
      <c r="G49" s="1032"/>
      <c r="H49" s="1032"/>
      <c r="I49" s="1032"/>
      <c r="J49" s="1032"/>
      <c r="K49" s="1032"/>
      <c r="L49" s="1032"/>
      <c r="M49" s="1032"/>
      <c r="N49" s="1032"/>
      <c r="O49" s="1032"/>
      <c r="P49" s="1033"/>
      <c r="Q49" s="1039"/>
      <c r="R49" s="1040"/>
      <c r="S49" s="1040"/>
      <c r="T49" s="1040"/>
      <c r="U49" s="1040"/>
      <c r="V49" s="1040"/>
      <c r="W49" s="1040"/>
      <c r="X49" s="1040"/>
      <c r="Y49" s="1040"/>
      <c r="Z49" s="1040"/>
      <c r="AA49" s="1040"/>
      <c r="AB49" s="1040"/>
      <c r="AC49" s="1040"/>
      <c r="AD49" s="1040"/>
      <c r="AE49" s="1041"/>
      <c r="AF49" s="1036"/>
      <c r="AG49" s="1037"/>
      <c r="AH49" s="1037"/>
      <c r="AI49" s="1037"/>
      <c r="AJ49" s="1038"/>
      <c r="AK49" s="980"/>
      <c r="AL49" s="971"/>
      <c r="AM49" s="971"/>
      <c r="AN49" s="971"/>
      <c r="AO49" s="971"/>
      <c r="AP49" s="971"/>
      <c r="AQ49" s="971"/>
      <c r="AR49" s="971"/>
      <c r="AS49" s="971"/>
      <c r="AT49" s="971"/>
      <c r="AU49" s="971"/>
      <c r="AV49" s="971"/>
      <c r="AW49" s="971"/>
      <c r="AX49" s="971"/>
      <c r="AY49" s="971"/>
      <c r="AZ49" s="1042"/>
      <c r="BA49" s="1042"/>
      <c r="BB49" s="1042"/>
      <c r="BC49" s="1042"/>
      <c r="BD49" s="1042"/>
      <c r="BE49" s="972"/>
      <c r="BF49" s="972"/>
      <c r="BG49" s="972"/>
      <c r="BH49" s="972"/>
      <c r="BI49" s="973"/>
      <c r="BJ49" s="220"/>
      <c r="BK49" s="220"/>
      <c r="BL49" s="220"/>
      <c r="BM49" s="220"/>
      <c r="BN49" s="220"/>
      <c r="BO49" s="229"/>
      <c r="BP49" s="229"/>
      <c r="BQ49" s="226">
        <v>43</v>
      </c>
      <c r="BR49" s="227"/>
      <c r="BS49" s="993"/>
      <c r="BT49" s="994"/>
      <c r="BU49" s="994"/>
      <c r="BV49" s="994"/>
      <c r="BW49" s="994"/>
      <c r="BX49" s="994"/>
      <c r="BY49" s="994"/>
      <c r="BZ49" s="994"/>
      <c r="CA49" s="994"/>
      <c r="CB49" s="994"/>
      <c r="CC49" s="994"/>
      <c r="CD49" s="994"/>
      <c r="CE49" s="994"/>
      <c r="CF49" s="994"/>
      <c r="CG49" s="1015"/>
      <c r="CH49" s="990"/>
      <c r="CI49" s="991"/>
      <c r="CJ49" s="991"/>
      <c r="CK49" s="991"/>
      <c r="CL49" s="992"/>
      <c r="CM49" s="990"/>
      <c r="CN49" s="991"/>
      <c r="CO49" s="991"/>
      <c r="CP49" s="991"/>
      <c r="CQ49" s="992"/>
      <c r="CR49" s="990"/>
      <c r="CS49" s="991"/>
      <c r="CT49" s="991"/>
      <c r="CU49" s="991"/>
      <c r="CV49" s="992"/>
      <c r="CW49" s="990"/>
      <c r="CX49" s="991"/>
      <c r="CY49" s="991"/>
      <c r="CZ49" s="991"/>
      <c r="DA49" s="992"/>
      <c r="DB49" s="990"/>
      <c r="DC49" s="991"/>
      <c r="DD49" s="991"/>
      <c r="DE49" s="991"/>
      <c r="DF49" s="992"/>
      <c r="DG49" s="990"/>
      <c r="DH49" s="991"/>
      <c r="DI49" s="991"/>
      <c r="DJ49" s="991"/>
      <c r="DK49" s="992"/>
      <c r="DL49" s="990"/>
      <c r="DM49" s="991"/>
      <c r="DN49" s="991"/>
      <c r="DO49" s="991"/>
      <c r="DP49" s="992"/>
      <c r="DQ49" s="990"/>
      <c r="DR49" s="991"/>
      <c r="DS49" s="991"/>
      <c r="DT49" s="991"/>
      <c r="DU49" s="992"/>
      <c r="DV49" s="993"/>
      <c r="DW49" s="994"/>
      <c r="DX49" s="994"/>
      <c r="DY49" s="994"/>
      <c r="DZ49" s="995"/>
      <c r="EA49" s="218"/>
    </row>
    <row r="50" spans="1:131" ht="26.25" customHeight="1" x14ac:dyDescent="0.2">
      <c r="A50" s="226">
        <v>23</v>
      </c>
      <c r="B50" s="1031"/>
      <c r="C50" s="1032"/>
      <c r="D50" s="1032"/>
      <c r="E50" s="1032"/>
      <c r="F50" s="1032"/>
      <c r="G50" s="1032"/>
      <c r="H50" s="1032"/>
      <c r="I50" s="1032"/>
      <c r="J50" s="1032"/>
      <c r="K50" s="1032"/>
      <c r="L50" s="1032"/>
      <c r="M50" s="1032"/>
      <c r="N50" s="1032"/>
      <c r="O50" s="1032"/>
      <c r="P50" s="1033"/>
      <c r="Q50" s="1034"/>
      <c r="R50" s="1026"/>
      <c r="S50" s="1026"/>
      <c r="T50" s="1026"/>
      <c r="U50" s="1026"/>
      <c r="V50" s="1026"/>
      <c r="W50" s="1026"/>
      <c r="X50" s="1026"/>
      <c r="Y50" s="1026"/>
      <c r="Z50" s="1026"/>
      <c r="AA50" s="1026"/>
      <c r="AB50" s="1026"/>
      <c r="AC50" s="1026"/>
      <c r="AD50" s="1026"/>
      <c r="AE50" s="1035"/>
      <c r="AF50" s="1036"/>
      <c r="AG50" s="1037"/>
      <c r="AH50" s="1037"/>
      <c r="AI50" s="1037"/>
      <c r="AJ50" s="1038"/>
      <c r="AK50" s="1025"/>
      <c r="AL50" s="1026"/>
      <c r="AM50" s="1026"/>
      <c r="AN50" s="1026"/>
      <c r="AO50" s="1026"/>
      <c r="AP50" s="1026"/>
      <c r="AQ50" s="1026"/>
      <c r="AR50" s="1026"/>
      <c r="AS50" s="1026"/>
      <c r="AT50" s="1026"/>
      <c r="AU50" s="1026"/>
      <c r="AV50" s="1026"/>
      <c r="AW50" s="1026"/>
      <c r="AX50" s="1026"/>
      <c r="AY50" s="1026"/>
      <c r="AZ50" s="1027"/>
      <c r="BA50" s="1027"/>
      <c r="BB50" s="1027"/>
      <c r="BC50" s="1027"/>
      <c r="BD50" s="1027"/>
      <c r="BE50" s="972"/>
      <c r="BF50" s="972"/>
      <c r="BG50" s="972"/>
      <c r="BH50" s="972"/>
      <c r="BI50" s="973"/>
      <c r="BJ50" s="220"/>
      <c r="BK50" s="220"/>
      <c r="BL50" s="220"/>
      <c r="BM50" s="220"/>
      <c r="BN50" s="220"/>
      <c r="BO50" s="229"/>
      <c r="BP50" s="229"/>
      <c r="BQ50" s="226">
        <v>44</v>
      </c>
      <c r="BR50" s="227"/>
      <c r="BS50" s="993"/>
      <c r="BT50" s="994"/>
      <c r="BU50" s="994"/>
      <c r="BV50" s="994"/>
      <c r="BW50" s="994"/>
      <c r="BX50" s="994"/>
      <c r="BY50" s="994"/>
      <c r="BZ50" s="994"/>
      <c r="CA50" s="994"/>
      <c r="CB50" s="994"/>
      <c r="CC50" s="994"/>
      <c r="CD50" s="994"/>
      <c r="CE50" s="994"/>
      <c r="CF50" s="994"/>
      <c r="CG50" s="1015"/>
      <c r="CH50" s="990"/>
      <c r="CI50" s="991"/>
      <c r="CJ50" s="991"/>
      <c r="CK50" s="991"/>
      <c r="CL50" s="992"/>
      <c r="CM50" s="990"/>
      <c r="CN50" s="991"/>
      <c r="CO50" s="991"/>
      <c r="CP50" s="991"/>
      <c r="CQ50" s="992"/>
      <c r="CR50" s="990"/>
      <c r="CS50" s="991"/>
      <c r="CT50" s="991"/>
      <c r="CU50" s="991"/>
      <c r="CV50" s="992"/>
      <c r="CW50" s="990"/>
      <c r="CX50" s="991"/>
      <c r="CY50" s="991"/>
      <c r="CZ50" s="991"/>
      <c r="DA50" s="992"/>
      <c r="DB50" s="990"/>
      <c r="DC50" s="991"/>
      <c r="DD50" s="991"/>
      <c r="DE50" s="991"/>
      <c r="DF50" s="992"/>
      <c r="DG50" s="990"/>
      <c r="DH50" s="991"/>
      <c r="DI50" s="991"/>
      <c r="DJ50" s="991"/>
      <c r="DK50" s="992"/>
      <c r="DL50" s="990"/>
      <c r="DM50" s="991"/>
      <c r="DN50" s="991"/>
      <c r="DO50" s="991"/>
      <c r="DP50" s="992"/>
      <c r="DQ50" s="990"/>
      <c r="DR50" s="991"/>
      <c r="DS50" s="991"/>
      <c r="DT50" s="991"/>
      <c r="DU50" s="992"/>
      <c r="DV50" s="993"/>
      <c r="DW50" s="994"/>
      <c r="DX50" s="994"/>
      <c r="DY50" s="994"/>
      <c r="DZ50" s="995"/>
      <c r="EA50" s="218"/>
    </row>
    <row r="51" spans="1:131" ht="26.25" customHeight="1" x14ac:dyDescent="0.2">
      <c r="A51" s="226">
        <v>24</v>
      </c>
      <c r="B51" s="1031"/>
      <c r="C51" s="1032"/>
      <c r="D51" s="1032"/>
      <c r="E51" s="1032"/>
      <c r="F51" s="1032"/>
      <c r="G51" s="1032"/>
      <c r="H51" s="1032"/>
      <c r="I51" s="1032"/>
      <c r="J51" s="1032"/>
      <c r="K51" s="1032"/>
      <c r="L51" s="1032"/>
      <c r="M51" s="1032"/>
      <c r="N51" s="1032"/>
      <c r="O51" s="1032"/>
      <c r="P51" s="1033"/>
      <c r="Q51" s="1034"/>
      <c r="R51" s="1026"/>
      <c r="S51" s="1026"/>
      <c r="T51" s="1026"/>
      <c r="U51" s="1026"/>
      <c r="V51" s="1026"/>
      <c r="W51" s="1026"/>
      <c r="X51" s="1026"/>
      <c r="Y51" s="1026"/>
      <c r="Z51" s="1026"/>
      <c r="AA51" s="1026"/>
      <c r="AB51" s="1026"/>
      <c r="AC51" s="1026"/>
      <c r="AD51" s="1026"/>
      <c r="AE51" s="1035"/>
      <c r="AF51" s="1036"/>
      <c r="AG51" s="1037"/>
      <c r="AH51" s="1037"/>
      <c r="AI51" s="1037"/>
      <c r="AJ51" s="1038"/>
      <c r="AK51" s="1025"/>
      <c r="AL51" s="1026"/>
      <c r="AM51" s="1026"/>
      <c r="AN51" s="1026"/>
      <c r="AO51" s="1026"/>
      <c r="AP51" s="1026"/>
      <c r="AQ51" s="1026"/>
      <c r="AR51" s="1026"/>
      <c r="AS51" s="1026"/>
      <c r="AT51" s="1026"/>
      <c r="AU51" s="1026"/>
      <c r="AV51" s="1026"/>
      <c r="AW51" s="1026"/>
      <c r="AX51" s="1026"/>
      <c r="AY51" s="1026"/>
      <c r="AZ51" s="1027"/>
      <c r="BA51" s="1027"/>
      <c r="BB51" s="1027"/>
      <c r="BC51" s="1027"/>
      <c r="BD51" s="1027"/>
      <c r="BE51" s="972"/>
      <c r="BF51" s="972"/>
      <c r="BG51" s="972"/>
      <c r="BH51" s="972"/>
      <c r="BI51" s="973"/>
      <c r="BJ51" s="220"/>
      <c r="BK51" s="220"/>
      <c r="BL51" s="220"/>
      <c r="BM51" s="220"/>
      <c r="BN51" s="220"/>
      <c r="BO51" s="229"/>
      <c r="BP51" s="229"/>
      <c r="BQ51" s="226">
        <v>45</v>
      </c>
      <c r="BR51" s="227"/>
      <c r="BS51" s="993"/>
      <c r="BT51" s="994"/>
      <c r="BU51" s="994"/>
      <c r="BV51" s="994"/>
      <c r="BW51" s="994"/>
      <c r="BX51" s="994"/>
      <c r="BY51" s="994"/>
      <c r="BZ51" s="994"/>
      <c r="CA51" s="994"/>
      <c r="CB51" s="994"/>
      <c r="CC51" s="994"/>
      <c r="CD51" s="994"/>
      <c r="CE51" s="994"/>
      <c r="CF51" s="994"/>
      <c r="CG51" s="1015"/>
      <c r="CH51" s="990"/>
      <c r="CI51" s="991"/>
      <c r="CJ51" s="991"/>
      <c r="CK51" s="991"/>
      <c r="CL51" s="992"/>
      <c r="CM51" s="990"/>
      <c r="CN51" s="991"/>
      <c r="CO51" s="991"/>
      <c r="CP51" s="991"/>
      <c r="CQ51" s="992"/>
      <c r="CR51" s="990"/>
      <c r="CS51" s="991"/>
      <c r="CT51" s="991"/>
      <c r="CU51" s="991"/>
      <c r="CV51" s="992"/>
      <c r="CW51" s="990"/>
      <c r="CX51" s="991"/>
      <c r="CY51" s="991"/>
      <c r="CZ51" s="991"/>
      <c r="DA51" s="992"/>
      <c r="DB51" s="990"/>
      <c r="DC51" s="991"/>
      <c r="DD51" s="991"/>
      <c r="DE51" s="991"/>
      <c r="DF51" s="992"/>
      <c r="DG51" s="990"/>
      <c r="DH51" s="991"/>
      <c r="DI51" s="991"/>
      <c r="DJ51" s="991"/>
      <c r="DK51" s="992"/>
      <c r="DL51" s="990"/>
      <c r="DM51" s="991"/>
      <c r="DN51" s="991"/>
      <c r="DO51" s="991"/>
      <c r="DP51" s="992"/>
      <c r="DQ51" s="990"/>
      <c r="DR51" s="991"/>
      <c r="DS51" s="991"/>
      <c r="DT51" s="991"/>
      <c r="DU51" s="992"/>
      <c r="DV51" s="993"/>
      <c r="DW51" s="994"/>
      <c r="DX51" s="994"/>
      <c r="DY51" s="994"/>
      <c r="DZ51" s="995"/>
      <c r="EA51" s="218"/>
    </row>
    <row r="52" spans="1:131" ht="26.25" customHeight="1" x14ac:dyDescent="0.2">
      <c r="A52" s="226">
        <v>25</v>
      </c>
      <c r="B52" s="1031"/>
      <c r="C52" s="1032"/>
      <c r="D52" s="1032"/>
      <c r="E52" s="1032"/>
      <c r="F52" s="1032"/>
      <c r="G52" s="1032"/>
      <c r="H52" s="1032"/>
      <c r="I52" s="1032"/>
      <c r="J52" s="1032"/>
      <c r="K52" s="1032"/>
      <c r="L52" s="1032"/>
      <c r="M52" s="1032"/>
      <c r="N52" s="1032"/>
      <c r="O52" s="1032"/>
      <c r="P52" s="1033"/>
      <c r="Q52" s="1034"/>
      <c r="R52" s="1026"/>
      <c r="S52" s="1026"/>
      <c r="T52" s="1026"/>
      <c r="U52" s="1026"/>
      <c r="V52" s="1026"/>
      <c r="W52" s="1026"/>
      <c r="X52" s="1026"/>
      <c r="Y52" s="1026"/>
      <c r="Z52" s="1026"/>
      <c r="AA52" s="1026"/>
      <c r="AB52" s="1026"/>
      <c r="AC52" s="1026"/>
      <c r="AD52" s="1026"/>
      <c r="AE52" s="1035"/>
      <c r="AF52" s="1036"/>
      <c r="AG52" s="1037"/>
      <c r="AH52" s="1037"/>
      <c r="AI52" s="1037"/>
      <c r="AJ52" s="1038"/>
      <c r="AK52" s="1025"/>
      <c r="AL52" s="1026"/>
      <c r="AM52" s="1026"/>
      <c r="AN52" s="1026"/>
      <c r="AO52" s="1026"/>
      <c r="AP52" s="1026"/>
      <c r="AQ52" s="1026"/>
      <c r="AR52" s="1026"/>
      <c r="AS52" s="1026"/>
      <c r="AT52" s="1026"/>
      <c r="AU52" s="1026"/>
      <c r="AV52" s="1026"/>
      <c r="AW52" s="1026"/>
      <c r="AX52" s="1026"/>
      <c r="AY52" s="1026"/>
      <c r="AZ52" s="1027"/>
      <c r="BA52" s="1027"/>
      <c r="BB52" s="1027"/>
      <c r="BC52" s="1027"/>
      <c r="BD52" s="1027"/>
      <c r="BE52" s="972"/>
      <c r="BF52" s="972"/>
      <c r="BG52" s="972"/>
      <c r="BH52" s="972"/>
      <c r="BI52" s="973"/>
      <c r="BJ52" s="220"/>
      <c r="BK52" s="220"/>
      <c r="BL52" s="220"/>
      <c r="BM52" s="220"/>
      <c r="BN52" s="220"/>
      <c r="BO52" s="229"/>
      <c r="BP52" s="229"/>
      <c r="BQ52" s="226">
        <v>46</v>
      </c>
      <c r="BR52" s="227"/>
      <c r="BS52" s="993"/>
      <c r="BT52" s="994"/>
      <c r="BU52" s="994"/>
      <c r="BV52" s="994"/>
      <c r="BW52" s="994"/>
      <c r="BX52" s="994"/>
      <c r="BY52" s="994"/>
      <c r="BZ52" s="994"/>
      <c r="CA52" s="994"/>
      <c r="CB52" s="994"/>
      <c r="CC52" s="994"/>
      <c r="CD52" s="994"/>
      <c r="CE52" s="994"/>
      <c r="CF52" s="994"/>
      <c r="CG52" s="1015"/>
      <c r="CH52" s="990"/>
      <c r="CI52" s="991"/>
      <c r="CJ52" s="991"/>
      <c r="CK52" s="991"/>
      <c r="CL52" s="992"/>
      <c r="CM52" s="990"/>
      <c r="CN52" s="991"/>
      <c r="CO52" s="991"/>
      <c r="CP52" s="991"/>
      <c r="CQ52" s="992"/>
      <c r="CR52" s="990"/>
      <c r="CS52" s="991"/>
      <c r="CT52" s="991"/>
      <c r="CU52" s="991"/>
      <c r="CV52" s="992"/>
      <c r="CW52" s="990"/>
      <c r="CX52" s="991"/>
      <c r="CY52" s="991"/>
      <c r="CZ52" s="991"/>
      <c r="DA52" s="992"/>
      <c r="DB52" s="990"/>
      <c r="DC52" s="991"/>
      <c r="DD52" s="991"/>
      <c r="DE52" s="991"/>
      <c r="DF52" s="992"/>
      <c r="DG52" s="990"/>
      <c r="DH52" s="991"/>
      <c r="DI52" s="991"/>
      <c r="DJ52" s="991"/>
      <c r="DK52" s="992"/>
      <c r="DL52" s="990"/>
      <c r="DM52" s="991"/>
      <c r="DN52" s="991"/>
      <c r="DO52" s="991"/>
      <c r="DP52" s="992"/>
      <c r="DQ52" s="990"/>
      <c r="DR52" s="991"/>
      <c r="DS52" s="991"/>
      <c r="DT52" s="991"/>
      <c r="DU52" s="992"/>
      <c r="DV52" s="993"/>
      <c r="DW52" s="994"/>
      <c r="DX52" s="994"/>
      <c r="DY52" s="994"/>
      <c r="DZ52" s="995"/>
      <c r="EA52" s="218"/>
    </row>
    <row r="53" spans="1:131" ht="26.25" customHeight="1" x14ac:dyDescent="0.2">
      <c r="A53" s="226">
        <v>26</v>
      </c>
      <c r="B53" s="1031"/>
      <c r="C53" s="1032"/>
      <c r="D53" s="1032"/>
      <c r="E53" s="1032"/>
      <c r="F53" s="1032"/>
      <c r="G53" s="1032"/>
      <c r="H53" s="1032"/>
      <c r="I53" s="1032"/>
      <c r="J53" s="1032"/>
      <c r="K53" s="1032"/>
      <c r="L53" s="1032"/>
      <c r="M53" s="1032"/>
      <c r="N53" s="1032"/>
      <c r="O53" s="1032"/>
      <c r="P53" s="1033"/>
      <c r="Q53" s="1034"/>
      <c r="R53" s="1026"/>
      <c r="S53" s="1026"/>
      <c r="T53" s="1026"/>
      <c r="U53" s="1026"/>
      <c r="V53" s="1026"/>
      <c r="W53" s="1026"/>
      <c r="X53" s="1026"/>
      <c r="Y53" s="1026"/>
      <c r="Z53" s="1026"/>
      <c r="AA53" s="1026"/>
      <c r="AB53" s="1026"/>
      <c r="AC53" s="1026"/>
      <c r="AD53" s="1026"/>
      <c r="AE53" s="1035"/>
      <c r="AF53" s="1036"/>
      <c r="AG53" s="1037"/>
      <c r="AH53" s="1037"/>
      <c r="AI53" s="1037"/>
      <c r="AJ53" s="1038"/>
      <c r="AK53" s="1025"/>
      <c r="AL53" s="1026"/>
      <c r="AM53" s="1026"/>
      <c r="AN53" s="1026"/>
      <c r="AO53" s="1026"/>
      <c r="AP53" s="1026"/>
      <c r="AQ53" s="1026"/>
      <c r="AR53" s="1026"/>
      <c r="AS53" s="1026"/>
      <c r="AT53" s="1026"/>
      <c r="AU53" s="1026"/>
      <c r="AV53" s="1026"/>
      <c r="AW53" s="1026"/>
      <c r="AX53" s="1026"/>
      <c r="AY53" s="1026"/>
      <c r="AZ53" s="1027"/>
      <c r="BA53" s="1027"/>
      <c r="BB53" s="1027"/>
      <c r="BC53" s="1027"/>
      <c r="BD53" s="1027"/>
      <c r="BE53" s="972"/>
      <c r="BF53" s="972"/>
      <c r="BG53" s="972"/>
      <c r="BH53" s="972"/>
      <c r="BI53" s="973"/>
      <c r="BJ53" s="220"/>
      <c r="BK53" s="220"/>
      <c r="BL53" s="220"/>
      <c r="BM53" s="220"/>
      <c r="BN53" s="220"/>
      <c r="BO53" s="229"/>
      <c r="BP53" s="229"/>
      <c r="BQ53" s="226">
        <v>47</v>
      </c>
      <c r="BR53" s="227"/>
      <c r="BS53" s="993"/>
      <c r="BT53" s="994"/>
      <c r="BU53" s="994"/>
      <c r="BV53" s="994"/>
      <c r="BW53" s="994"/>
      <c r="BX53" s="994"/>
      <c r="BY53" s="994"/>
      <c r="BZ53" s="994"/>
      <c r="CA53" s="994"/>
      <c r="CB53" s="994"/>
      <c r="CC53" s="994"/>
      <c r="CD53" s="994"/>
      <c r="CE53" s="994"/>
      <c r="CF53" s="994"/>
      <c r="CG53" s="1015"/>
      <c r="CH53" s="990"/>
      <c r="CI53" s="991"/>
      <c r="CJ53" s="991"/>
      <c r="CK53" s="991"/>
      <c r="CL53" s="992"/>
      <c r="CM53" s="990"/>
      <c r="CN53" s="991"/>
      <c r="CO53" s="991"/>
      <c r="CP53" s="991"/>
      <c r="CQ53" s="992"/>
      <c r="CR53" s="990"/>
      <c r="CS53" s="991"/>
      <c r="CT53" s="991"/>
      <c r="CU53" s="991"/>
      <c r="CV53" s="992"/>
      <c r="CW53" s="990"/>
      <c r="CX53" s="991"/>
      <c r="CY53" s="991"/>
      <c r="CZ53" s="991"/>
      <c r="DA53" s="992"/>
      <c r="DB53" s="990"/>
      <c r="DC53" s="991"/>
      <c r="DD53" s="991"/>
      <c r="DE53" s="991"/>
      <c r="DF53" s="992"/>
      <c r="DG53" s="990"/>
      <c r="DH53" s="991"/>
      <c r="DI53" s="991"/>
      <c r="DJ53" s="991"/>
      <c r="DK53" s="992"/>
      <c r="DL53" s="990"/>
      <c r="DM53" s="991"/>
      <c r="DN53" s="991"/>
      <c r="DO53" s="991"/>
      <c r="DP53" s="992"/>
      <c r="DQ53" s="990"/>
      <c r="DR53" s="991"/>
      <c r="DS53" s="991"/>
      <c r="DT53" s="991"/>
      <c r="DU53" s="992"/>
      <c r="DV53" s="993"/>
      <c r="DW53" s="994"/>
      <c r="DX53" s="994"/>
      <c r="DY53" s="994"/>
      <c r="DZ53" s="995"/>
      <c r="EA53" s="218"/>
    </row>
    <row r="54" spans="1:131" ht="26.25" customHeight="1" x14ac:dyDescent="0.2">
      <c r="A54" s="226">
        <v>27</v>
      </c>
      <c r="B54" s="1031"/>
      <c r="C54" s="1032"/>
      <c r="D54" s="1032"/>
      <c r="E54" s="1032"/>
      <c r="F54" s="1032"/>
      <c r="G54" s="1032"/>
      <c r="H54" s="1032"/>
      <c r="I54" s="1032"/>
      <c r="J54" s="1032"/>
      <c r="K54" s="1032"/>
      <c r="L54" s="1032"/>
      <c r="M54" s="1032"/>
      <c r="N54" s="1032"/>
      <c r="O54" s="1032"/>
      <c r="P54" s="1033"/>
      <c r="Q54" s="1034"/>
      <c r="R54" s="1026"/>
      <c r="S54" s="1026"/>
      <c r="T54" s="1026"/>
      <c r="U54" s="1026"/>
      <c r="V54" s="1026"/>
      <c r="W54" s="1026"/>
      <c r="X54" s="1026"/>
      <c r="Y54" s="1026"/>
      <c r="Z54" s="1026"/>
      <c r="AA54" s="1026"/>
      <c r="AB54" s="1026"/>
      <c r="AC54" s="1026"/>
      <c r="AD54" s="1026"/>
      <c r="AE54" s="1035"/>
      <c r="AF54" s="1036"/>
      <c r="AG54" s="1037"/>
      <c r="AH54" s="1037"/>
      <c r="AI54" s="1037"/>
      <c r="AJ54" s="1038"/>
      <c r="AK54" s="1025"/>
      <c r="AL54" s="1026"/>
      <c r="AM54" s="1026"/>
      <c r="AN54" s="1026"/>
      <c r="AO54" s="1026"/>
      <c r="AP54" s="1026"/>
      <c r="AQ54" s="1026"/>
      <c r="AR54" s="1026"/>
      <c r="AS54" s="1026"/>
      <c r="AT54" s="1026"/>
      <c r="AU54" s="1026"/>
      <c r="AV54" s="1026"/>
      <c r="AW54" s="1026"/>
      <c r="AX54" s="1026"/>
      <c r="AY54" s="1026"/>
      <c r="AZ54" s="1027"/>
      <c r="BA54" s="1027"/>
      <c r="BB54" s="1027"/>
      <c r="BC54" s="1027"/>
      <c r="BD54" s="1027"/>
      <c r="BE54" s="972"/>
      <c r="BF54" s="972"/>
      <c r="BG54" s="972"/>
      <c r="BH54" s="972"/>
      <c r="BI54" s="973"/>
      <c r="BJ54" s="220"/>
      <c r="BK54" s="220"/>
      <c r="BL54" s="220"/>
      <c r="BM54" s="220"/>
      <c r="BN54" s="220"/>
      <c r="BO54" s="229"/>
      <c r="BP54" s="229"/>
      <c r="BQ54" s="226">
        <v>48</v>
      </c>
      <c r="BR54" s="227"/>
      <c r="BS54" s="993"/>
      <c r="BT54" s="994"/>
      <c r="BU54" s="994"/>
      <c r="BV54" s="994"/>
      <c r="BW54" s="994"/>
      <c r="BX54" s="994"/>
      <c r="BY54" s="994"/>
      <c r="BZ54" s="994"/>
      <c r="CA54" s="994"/>
      <c r="CB54" s="994"/>
      <c r="CC54" s="994"/>
      <c r="CD54" s="994"/>
      <c r="CE54" s="994"/>
      <c r="CF54" s="994"/>
      <c r="CG54" s="1015"/>
      <c r="CH54" s="990"/>
      <c r="CI54" s="991"/>
      <c r="CJ54" s="991"/>
      <c r="CK54" s="991"/>
      <c r="CL54" s="992"/>
      <c r="CM54" s="990"/>
      <c r="CN54" s="991"/>
      <c r="CO54" s="991"/>
      <c r="CP54" s="991"/>
      <c r="CQ54" s="992"/>
      <c r="CR54" s="990"/>
      <c r="CS54" s="991"/>
      <c r="CT54" s="991"/>
      <c r="CU54" s="991"/>
      <c r="CV54" s="992"/>
      <c r="CW54" s="990"/>
      <c r="CX54" s="991"/>
      <c r="CY54" s="991"/>
      <c r="CZ54" s="991"/>
      <c r="DA54" s="992"/>
      <c r="DB54" s="990"/>
      <c r="DC54" s="991"/>
      <c r="DD54" s="991"/>
      <c r="DE54" s="991"/>
      <c r="DF54" s="992"/>
      <c r="DG54" s="990"/>
      <c r="DH54" s="991"/>
      <c r="DI54" s="991"/>
      <c r="DJ54" s="991"/>
      <c r="DK54" s="992"/>
      <c r="DL54" s="990"/>
      <c r="DM54" s="991"/>
      <c r="DN54" s="991"/>
      <c r="DO54" s="991"/>
      <c r="DP54" s="992"/>
      <c r="DQ54" s="990"/>
      <c r="DR54" s="991"/>
      <c r="DS54" s="991"/>
      <c r="DT54" s="991"/>
      <c r="DU54" s="992"/>
      <c r="DV54" s="993"/>
      <c r="DW54" s="994"/>
      <c r="DX54" s="994"/>
      <c r="DY54" s="994"/>
      <c r="DZ54" s="995"/>
      <c r="EA54" s="218"/>
    </row>
    <row r="55" spans="1:131" ht="26.25" customHeight="1" x14ac:dyDescent="0.2">
      <c r="A55" s="226">
        <v>28</v>
      </c>
      <c r="B55" s="1031"/>
      <c r="C55" s="1032"/>
      <c r="D55" s="1032"/>
      <c r="E55" s="1032"/>
      <c r="F55" s="1032"/>
      <c r="G55" s="1032"/>
      <c r="H55" s="1032"/>
      <c r="I55" s="1032"/>
      <c r="J55" s="1032"/>
      <c r="K55" s="1032"/>
      <c r="L55" s="1032"/>
      <c r="M55" s="1032"/>
      <c r="N55" s="1032"/>
      <c r="O55" s="1032"/>
      <c r="P55" s="1033"/>
      <c r="Q55" s="1034"/>
      <c r="R55" s="1026"/>
      <c r="S55" s="1026"/>
      <c r="T55" s="1026"/>
      <c r="U55" s="1026"/>
      <c r="V55" s="1026"/>
      <c r="W55" s="1026"/>
      <c r="X55" s="1026"/>
      <c r="Y55" s="1026"/>
      <c r="Z55" s="1026"/>
      <c r="AA55" s="1026"/>
      <c r="AB55" s="1026"/>
      <c r="AC55" s="1026"/>
      <c r="AD55" s="1026"/>
      <c r="AE55" s="1035"/>
      <c r="AF55" s="1036"/>
      <c r="AG55" s="1037"/>
      <c r="AH55" s="1037"/>
      <c r="AI55" s="1037"/>
      <c r="AJ55" s="1038"/>
      <c r="AK55" s="1025"/>
      <c r="AL55" s="1026"/>
      <c r="AM55" s="1026"/>
      <c r="AN55" s="1026"/>
      <c r="AO55" s="1026"/>
      <c r="AP55" s="1026"/>
      <c r="AQ55" s="1026"/>
      <c r="AR55" s="1026"/>
      <c r="AS55" s="1026"/>
      <c r="AT55" s="1026"/>
      <c r="AU55" s="1026"/>
      <c r="AV55" s="1026"/>
      <c r="AW55" s="1026"/>
      <c r="AX55" s="1026"/>
      <c r="AY55" s="1026"/>
      <c r="AZ55" s="1027"/>
      <c r="BA55" s="1027"/>
      <c r="BB55" s="1027"/>
      <c r="BC55" s="1027"/>
      <c r="BD55" s="1027"/>
      <c r="BE55" s="972"/>
      <c r="BF55" s="972"/>
      <c r="BG55" s="972"/>
      <c r="BH55" s="972"/>
      <c r="BI55" s="973"/>
      <c r="BJ55" s="220"/>
      <c r="BK55" s="220"/>
      <c r="BL55" s="220"/>
      <c r="BM55" s="220"/>
      <c r="BN55" s="220"/>
      <c r="BO55" s="229"/>
      <c r="BP55" s="229"/>
      <c r="BQ55" s="226">
        <v>49</v>
      </c>
      <c r="BR55" s="227"/>
      <c r="BS55" s="993"/>
      <c r="BT55" s="994"/>
      <c r="BU55" s="994"/>
      <c r="BV55" s="994"/>
      <c r="BW55" s="994"/>
      <c r="BX55" s="994"/>
      <c r="BY55" s="994"/>
      <c r="BZ55" s="994"/>
      <c r="CA55" s="994"/>
      <c r="CB55" s="994"/>
      <c r="CC55" s="994"/>
      <c r="CD55" s="994"/>
      <c r="CE55" s="994"/>
      <c r="CF55" s="994"/>
      <c r="CG55" s="1015"/>
      <c r="CH55" s="990"/>
      <c r="CI55" s="991"/>
      <c r="CJ55" s="991"/>
      <c r="CK55" s="991"/>
      <c r="CL55" s="992"/>
      <c r="CM55" s="990"/>
      <c r="CN55" s="991"/>
      <c r="CO55" s="991"/>
      <c r="CP55" s="991"/>
      <c r="CQ55" s="992"/>
      <c r="CR55" s="990"/>
      <c r="CS55" s="991"/>
      <c r="CT55" s="991"/>
      <c r="CU55" s="991"/>
      <c r="CV55" s="992"/>
      <c r="CW55" s="990"/>
      <c r="CX55" s="991"/>
      <c r="CY55" s="991"/>
      <c r="CZ55" s="991"/>
      <c r="DA55" s="992"/>
      <c r="DB55" s="990"/>
      <c r="DC55" s="991"/>
      <c r="DD55" s="991"/>
      <c r="DE55" s="991"/>
      <c r="DF55" s="992"/>
      <c r="DG55" s="990"/>
      <c r="DH55" s="991"/>
      <c r="DI55" s="991"/>
      <c r="DJ55" s="991"/>
      <c r="DK55" s="992"/>
      <c r="DL55" s="990"/>
      <c r="DM55" s="991"/>
      <c r="DN55" s="991"/>
      <c r="DO55" s="991"/>
      <c r="DP55" s="992"/>
      <c r="DQ55" s="990"/>
      <c r="DR55" s="991"/>
      <c r="DS55" s="991"/>
      <c r="DT55" s="991"/>
      <c r="DU55" s="992"/>
      <c r="DV55" s="993"/>
      <c r="DW55" s="994"/>
      <c r="DX55" s="994"/>
      <c r="DY55" s="994"/>
      <c r="DZ55" s="995"/>
      <c r="EA55" s="218"/>
    </row>
    <row r="56" spans="1:131" ht="26.25" customHeight="1" x14ac:dyDescent="0.2">
      <c r="A56" s="226">
        <v>29</v>
      </c>
      <c r="B56" s="1031"/>
      <c r="C56" s="1032"/>
      <c r="D56" s="1032"/>
      <c r="E56" s="1032"/>
      <c r="F56" s="1032"/>
      <c r="G56" s="1032"/>
      <c r="H56" s="1032"/>
      <c r="I56" s="1032"/>
      <c r="J56" s="1032"/>
      <c r="K56" s="1032"/>
      <c r="L56" s="1032"/>
      <c r="M56" s="1032"/>
      <c r="N56" s="1032"/>
      <c r="O56" s="1032"/>
      <c r="P56" s="1033"/>
      <c r="Q56" s="1034"/>
      <c r="R56" s="1026"/>
      <c r="S56" s="1026"/>
      <c r="T56" s="1026"/>
      <c r="U56" s="1026"/>
      <c r="V56" s="1026"/>
      <c r="W56" s="1026"/>
      <c r="X56" s="1026"/>
      <c r="Y56" s="1026"/>
      <c r="Z56" s="1026"/>
      <c r="AA56" s="1026"/>
      <c r="AB56" s="1026"/>
      <c r="AC56" s="1026"/>
      <c r="AD56" s="1026"/>
      <c r="AE56" s="1035"/>
      <c r="AF56" s="1036"/>
      <c r="AG56" s="1037"/>
      <c r="AH56" s="1037"/>
      <c r="AI56" s="1037"/>
      <c r="AJ56" s="1038"/>
      <c r="AK56" s="1025"/>
      <c r="AL56" s="1026"/>
      <c r="AM56" s="1026"/>
      <c r="AN56" s="1026"/>
      <c r="AO56" s="1026"/>
      <c r="AP56" s="1026"/>
      <c r="AQ56" s="1026"/>
      <c r="AR56" s="1026"/>
      <c r="AS56" s="1026"/>
      <c r="AT56" s="1026"/>
      <c r="AU56" s="1026"/>
      <c r="AV56" s="1026"/>
      <c r="AW56" s="1026"/>
      <c r="AX56" s="1026"/>
      <c r="AY56" s="1026"/>
      <c r="AZ56" s="1027"/>
      <c r="BA56" s="1027"/>
      <c r="BB56" s="1027"/>
      <c r="BC56" s="1027"/>
      <c r="BD56" s="1027"/>
      <c r="BE56" s="972"/>
      <c r="BF56" s="972"/>
      <c r="BG56" s="972"/>
      <c r="BH56" s="972"/>
      <c r="BI56" s="973"/>
      <c r="BJ56" s="220"/>
      <c r="BK56" s="220"/>
      <c r="BL56" s="220"/>
      <c r="BM56" s="220"/>
      <c r="BN56" s="220"/>
      <c r="BO56" s="229"/>
      <c r="BP56" s="229"/>
      <c r="BQ56" s="226">
        <v>50</v>
      </c>
      <c r="BR56" s="227"/>
      <c r="BS56" s="993"/>
      <c r="BT56" s="994"/>
      <c r="BU56" s="994"/>
      <c r="BV56" s="994"/>
      <c r="BW56" s="994"/>
      <c r="BX56" s="994"/>
      <c r="BY56" s="994"/>
      <c r="BZ56" s="994"/>
      <c r="CA56" s="994"/>
      <c r="CB56" s="994"/>
      <c r="CC56" s="994"/>
      <c r="CD56" s="994"/>
      <c r="CE56" s="994"/>
      <c r="CF56" s="994"/>
      <c r="CG56" s="1015"/>
      <c r="CH56" s="990"/>
      <c r="CI56" s="991"/>
      <c r="CJ56" s="991"/>
      <c r="CK56" s="991"/>
      <c r="CL56" s="992"/>
      <c r="CM56" s="990"/>
      <c r="CN56" s="991"/>
      <c r="CO56" s="991"/>
      <c r="CP56" s="991"/>
      <c r="CQ56" s="992"/>
      <c r="CR56" s="990"/>
      <c r="CS56" s="991"/>
      <c r="CT56" s="991"/>
      <c r="CU56" s="991"/>
      <c r="CV56" s="992"/>
      <c r="CW56" s="990"/>
      <c r="CX56" s="991"/>
      <c r="CY56" s="991"/>
      <c r="CZ56" s="991"/>
      <c r="DA56" s="992"/>
      <c r="DB56" s="990"/>
      <c r="DC56" s="991"/>
      <c r="DD56" s="991"/>
      <c r="DE56" s="991"/>
      <c r="DF56" s="992"/>
      <c r="DG56" s="990"/>
      <c r="DH56" s="991"/>
      <c r="DI56" s="991"/>
      <c r="DJ56" s="991"/>
      <c r="DK56" s="992"/>
      <c r="DL56" s="990"/>
      <c r="DM56" s="991"/>
      <c r="DN56" s="991"/>
      <c r="DO56" s="991"/>
      <c r="DP56" s="992"/>
      <c r="DQ56" s="990"/>
      <c r="DR56" s="991"/>
      <c r="DS56" s="991"/>
      <c r="DT56" s="991"/>
      <c r="DU56" s="992"/>
      <c r="DV56" s="993"/>
      <c r="DW56" s="994"/>
      <c r="DX56" s="994"/>
      <c r="DY56" s="994"/>
      <c r="DZ56" s="995"/>
      <c r="EA56" s="218"/>
    </row>
    <row r="57" spans="1:131" ht="26.25" customHeight="1" x14ac:dyDescent="0.2">
      <c r="A57" s="226">
        <v>30</v>
      </c>
      <c r="B57" s="1031"/>
      <c r="C57" s="1032"/>
      <c r="D57" s="1032"/>
      <c r="E57" s="1032"/>
      <c r="F57" s="1032"/>
      <c r="G57" s="1032"/>
      <c r="H57" s="1032"/>
      <c r="I57" s="1032"/>
      <c r="J57" s="1032"/>
      <c r="K57" s="1032"/>
      <c r="L57" s="1032"/>
      <c r="M57" s="1032"/>
      <c r="N57" s="1032"/>
      <c r="O57" s="1032"/>
      <c r="P57" s="1033"/>
      <c r="Q57" s="1034"/>
      <c r="R57" s="1026"/>
      <c r="S57" s="1026"/>
      <c r="T57" s="1026"/>
      <c r="U57" s="1026"/>
      <c r="V57" s="1026"/>
      <c r="W57" s="1026"/>
      <c r="X57" s="1026"/>
      <c r="Y57" s="1026"/>
      <c r="Z57" s="1026"/>
      <c r="AA57" s="1026"/>
      <c r="AB57" s="1026"/>
      <c r="AC57" s="1026"/>
      <c r="AD57" s="1026"/>
      <c r="AE57" s="1035"/>
      <c r="AF57" s="1036"/>
      <c r="AG57" s="1037"/>
      <c r="AH57" s="1037"/>
      <c r="AI57" s="1037"/>
      <c r="AJ57" s="1038"/>
      <c r="AK57" s="1025"/>
      <c r="AL57" s="1026"/>
      <c r="AM57" s="1026"/>
      <c r="AN57" s="1026"/>
      <c r="AO57" s="1026"/>
      <c r="AP57" s="1026"/>
      <c r="AQ57" s="1026"/>
      <c r="AR57" s="1026"/>
      <c r="AS57" s="1026"/>
      <c r="AT57" s="1026"/>
      <c r="AU57" s="1026"/>
      <c r="AV57" s="1026"/>
      <c r="AW57" s="1026"/>
      <c r="AX57" s="1026"/>
      <c r="AY57" s="1026"/>
      <c r="AZ57" s="1027"/>
      <c r="BA57" s="1027"/>
      <c r="BB57" s="1027"/>
      <c r="BC57" s="1027"/>
      <c r="BD57" s="1027"/>
      <c r="BE57" s="972"/>
      <c r="BF57" s="972"/>
      <c r="BG57" s="972"/>
      <c r="BH57" s="972"/>
      <c r="BI57" s="973"/>
      <c r="BJ57" s="220"/>
      <c r="BK57" s="220"/>
      <c r="BL57" s="220"/>
      <c r="BM57" s="220"/>
      <c r="BN57" s="220"/>
      <c r="BO57" s="229"/>
      <c r="BP57" s="229"/>
      <c r="BQ57" s="226">
        <v>51</v>
      </c>
      <c r="BR57" s="227"/>
      <c r="BS57" s="993"/>
      <c r="BT57" s="994"/>
      <c r="BU57" s="994"/>
      <c r="BV57" s="994"/>
      <c r="BW57" s="994"/>
      <c r="BX57" s="994"/>
      <c r="BY57" s="994"/>
      <c r="BZ57" s="994"/>
      <c r="CA57" s="994"/>
      <c r="CB57" s="994"/>
      <c r="CC57" s="994"/>
      <c r="CD57" s="994"/>
      <c r="CE57" s="994"/>
      <c r="CF57" s="994"/>
      <c r="CG57" s="1015"/>
      <c r="CH57" s="990"/>
      <c r="CI57" s="991"/>
      <c r="CJ57" s="991"/>
      <c r="CK57" s="991"/>
      <c r="CL57" s="992"/>
      <c r="CM57" s="990"/>
      <c r="CN57" s="991"/>
      <c r="CO57" s="991"/>
      <c r="CP57" s="991"/>
      <c r="CQ57" s="992"/>
      <c r="CR57" s="990"/>
      <c r="CS57" s="991"/>
      <c r="CT57" s="991"/>
      <c r="CU57" s="991"/>
      <c r="CV57" s="992"/>
      <c r="CW57" s="990"/>
      <c r="CX57" s="991"/>
      <c r="CY57" s="991"/>
      <c r="CZ57" s="991"/>
      <c r="DA57" s="992"/>
      <c r="DB57" s="990"/>
      <c r="DC57" s="991"/>
      <c r="DD57" s="991"/>
      <c r="DE57" s="991"/>
      <c r="DF57" s="992"/>
      <c r="DG57" s="990"/>
      <c r="DH57" s="991"/>
      <c r="DI57" s="991"/>
      <c r="DJ57" s="991"/>
      <c r="DK57" s="992"/>
      <c r="DL57" s="990"/>
      <c r="DM57" s="991"/>
      <c r="DN57" s="991"/>
      <c r="DO57" s="991"/>
      <c r="DP57" s="992"/>
      <c r="DQ57" s="990"/>
      <c r="DR57" s="991"/>
      <c r="DS57" s="991"/>
      <c r="DT57" s="991"/>
      <c r="DU57" s="992"/>
      <c r="DV57" s="993"/>
      <c r="DW57" s="994"/>
      <c r="DX57" s="994"/>
      <c r="DY57" s="994"/>
      <c r="DZ57" s="995"/>
      <c r="EA57" s="218"/>
    </row>
    <row r="58" spans="1:131" ht="26.25" customHeight="1" x14ac:dyDescent="0.2">
      <c r="A58" s="226">
        <v>31</v>
      </c>
      <c r="B58" s="1031"/>
      <c r="C58" s="1032"/>
      <c r="D58" s="1032"/>
      <c r="E58" s="1032"/>
      <c r="F58" s="1032"/>
      <c r="G58" s="1032"/>
      <c r="H58" s="1032"/>
      <c r="I58" s="1032"/>
      <c r="J58" s="1032"/>
      <c r="K58" s="1032"/>
      <c r="L58" s="1032"/>
      <c r="M58" s="1032"/>
      <c r="N58" s="1032"/>
      <c r="O58" s="1032"/>
      <c r="P58" s="1033"/>
      <c r="Q58" s="1034"/>
      <c r="R58" s="1026"/>
      <c r="S58" s="1026"/>
      <c r="T58" s="1026"/>
      <c r="U58" s="1026"/>
      <c r="V58" s="1026"/>
      <c r="W58" s="1026"/>
      <c r="X58" s="1026"/>
      <c r="Y58" s="1026"/>
      <c r="Z58" s="1026"/>
      <c r="AA58" s="1026"/>
      <c r="AB58" s="1026"/>
      <c r="AC58" s="1026"/>
      <c r="AD58" s="1026"/>
      <c r="AE58" s="1035"/>
      <c r="AF58" s="1036"/>
      <c r="AG58" s="1037"/>
      <c r="AH58" s="1037"/>
      <c r="AI58" s="1037"/>
      <c r="AJ58" s="1038"/>
      <c r="AK58" s="1025"/>
      <c r="AL58" s="1026"/>
      <c r="AM58" s="1026"/>
      <c r="AN58" s="1026"/>
      <c r="AO58" s="1026"/>
      <c r="AP58" s="1026"/>
      <c r="AQ58" s="1026"/>
      <c r="AR58" s="1026"/>
      <c r="AS58" s="1026"/>
      <c r="AT58" s="1026"/>
      <c r="AU58" s="1026"/>
      <c r="AV58" s="1026"/>
      <c r="AW58" s="1026"/>
      <c r="AX58" s="1026"/>
      <c r="AY58" s="1026"/>
      <c r="AZ58" s="1027"/>
      <c r="BA58" s="1027"/>
      <c r="BB58" s="1027"/>
      <c r="BC58" s="1027"/>
      <c r="BD58" s="1027"/>
      <c r="BE58" s="972"/>
      <c r="BF58" s="972"/>
      <c r="BG58" s="972"/>
      <c r="BH58" s="972"/>
      <c r="BI58" s="973"/>
      <c r="BJ58" s="220"/>
      <c r="BK58" s="220"/>
      <c r="BL58" s="220"/>
      <c r="BM58" s="220"/>
      <c r="BN58" s="220"/>
      <c r="BO58" s="229"/>
      <c r="BP58" s="229"/>
      <c r="BQ58" s="226">
        <v>52</v>
      </c>
      <c r="BR58" s="227"/>
      <c r="BS58" s="993"/>
      <c r="BT58" s="994"/>
      <c r="BU58" s="994"/>
      <c r="BV58" s="994"/>
      <c r="BW58" s="994"/>
      <c r="BX58" s="994"/>
      <c r="BY58" s="994"/>
      <c r="BZ58" s="994"/>
      <c r="CA58" s="994"/>
      <c r="CB58" s="994"/>
      <c r="CC58" s="994"/>
      <c r="CD58" s="994"/>
      <c r="CE58" s="994"/>
      <c r="CF58" s="994"/>
      <c r="CG58" s="1015"/>
      <c r="CH58" s="990"/>
      <c r="CI58" s="991"/>
      <c r="CJ58" s="991"/>
      <c r="CK58" s="991"/>
      <c r="CL58" s="992"/>
      <c r="CM58" s="990"/>
      <c r="CN58" s="991"/>
      <c r="CO58" s="991"/>
      <c r="CP58" s="991"/>
      <c r="CQ58" s="992"/>
      <c r="CR58" s="990"/>
      <c r="CS58" s="991"/>
      <c r="CT58" s="991"/>
      <c r="CU58" s="991"/>
      <c r="CV58" s="992"/>
      <c r="CW58" s="990"/>
      <c r="CX58" s="991"/>
      <c r="CY58" s="991"/>
      <c r="CZ58" s="991"/>
      <c r="DA58" s="992"/>
      <c r="DB58" s="990"/>
      <c r="DC58" s="991"/>
      <c r="DD58" s="991"/>
      <c r="DE58" s="991"/>
      <c r="DF58" s="992"/>
      <c r="DG58" s="990"/>
      <c r="DH58" s="991"/>
      <c r="DI58" s="991"/>
      <c r="DJ58" s="991"/>
      <c r="DK58" s="992"/>
      <c r="DL58" s="990"/>
      <c r="DM58" s="991"/>
      <c r="DN58" s="991"/>
      <c r="DO58" s="991"/>
      <c r="DP58" s="992"/>
      <c r="DQ58" s="990"/>
      <c r="DR58" s="991"/>
      <c r="DS58" s="991"/>
      <c r="DT58" s="991"/>
      <c r="DU58" s="992"/>
      <c r="DV58" s="993"/>
      <c r="DW58" s="994"/>
      <c r="DX58" s="994"/>
      <c r="DY58" s="994"/>
      <c r="DZ58" s="995"/>
      <c r="EA58" s="218"/>
    </row>
    <row r="59" spans="1:131" ht="26.25" customHeight="1" x14ac:dyDescent="0.2">
      <c r="A59" s="226">
        <v>32</v>
      </c>
      <c r="B59" s="1031"/>
      <c r="C59" s="1032"/>
      <c r="D59" s="1032"/>
      <c r="E59" s="1032"/>
      <c r="F59" s="1032"/>
      <c r="G59" s="1032"/>
      <c r="H59" s="1032"/>
      <c r="I59" s="1032"/>
      <c r="J59" s="1032"/>
      <c r="K59" s="1032"/>
      <c r="L59" s="1032"/>
      <c r="M59" s="1032"/>
      <c r="N59" s="1032"/>
      <c r="O59" s="1032"/>
      <c r="P59" s="1033"/>
      <c r="Q59" s="1034"/>
      <c r="R59" s="1026"/>
      <c r="S59" s="1026"/>
      <c r="T59" s="1026"/>
      <c r="U59" s="1026"/>
      <c r="V59" s="1026"/>
      <c r="W59" s="1026"/>
      <c r="X59" s="1026"/>
      <c r="Y59" s="1026"/>
      <c r="Z59" s="1026"/>
      <c r="AA59" s="1026"/>
      <c r="AB59" s="1026"/>
      <c r="AC59" s="1026"/>
      <c r="AD59" s="1026"/>
      <c r="AE59" s="1035"/>
      <c r="AF59" s="1036"/>
      <c r="AG59" s="1037"/>
      <c r="AH59" s="1037"/>
      <c r="AI59" s="1037"/>
      <c r="AJ59" s="1038"/>
      <c r="AK59" s="1025"/>
      <c r="AL59" s="1026"/>
      <c r="AM59" s="1026"/>
      <c r="AN59" s="1026"/>
      <c r="AO59" s="1026"/>
      <c r="AP59" s="1026"/>
      <c r="AQ59" s="1026"/>
      <c r="AR59" s="1026"/>
      <c r="AS59" s="1026"/>
      <c r="AT59" s="1026"/>
      <c r="AU59" s="1026"/>
      <c r="AV59" s="1026"/>
      <c r="AW59" s="1026"/>
      <c r="AX59" s="1026"/>
      <c r="AY59" s="1026"/>
      <c r="AZ59" s="1027"/>
      <c r="BA59" s="1027"/>
      <c r="BB59" s="1027"/>
      <c r="BC59" s="1027"/>
      <c r="BD59" s="1027"/>
      <c r="BE59" s="972"/>
      <c r="BF59" s="972"/>
      <c r="BG59" s="972"/>
      <c r="BH59" s="972"/>
      <c r="BI59" s="973"/>
      <c r="BJ59" s="220"/>
      <c r="BK59" s="220"/>
      <c r="BL59" s="220"/>
      <c r="BM59" s="220"/>
      <c r="BN59" s="220"/>
      <c r="BO59" s="229"/>
      <c r="BP59" s="229"/>
      <c r="BQ59" s="226">
        <v>53</v>
      </c>
      <c r="BR59" s="227"/>
      <c r="BS59" s="993"/>
      <c r="BT59" s="994"/>
      <c r="BU59" s="994"/>
      <c r="BV59" s="994"/>
      <c r="BW59" s="994"/>
      <c r="BX59" s="994"/>
      <c r="BY59" s="994"/>
      <c r="BZ59" s="994"/>
      <c r="CA59" s="994"/>
      <c r="CB59" s="994"/>
      <c r="CC59" s="994"/>
      <c r="CD59" s="994"/>
      <c r="CE59" s="994"/>
      <c r="CF59" s="994"/>
      <c r="CG59" s="1015"/>
      <c r="CH59" s="990"/>
      <c r="CI59" s="991"/>
      <c r="CJ59" s="991"/>
      <c r="CK59" s="991"/>
      <c r="CL59" s="992"/>
      <c r="CM59" s="990"/>
      <c r="CN59" s="991"/>
      <c r="CO59" s="991"/>
      <c r="CP59" s="991"/>
      <c r="CQ59" s="992"/>
      <c r="CR59" s="990"/>
      <c r="CS59" s="991"/>
      <c r="CT59" s="991"/>
      <c r="CU59" s="991"/>
      <c r="CV59" s="992"/>
      <c r="CW59" s="990"/>
      <c r="CX59" s="991"/>
      <c r="CY59" s="991"/>
      <c r="CZ59" s="991"/>
      <c r="DA59" s="992"/>
      <c r="DB59" s="990"/>
      <c r="DC59" s="991"/>
      <c r="DD59" s="991"/>
      <c r="DE59" s="991"/>
      <c r="DF59" s="992"/>
      <c r="DG59" s="990"/>
      <c r="DH59" s="991"/>
      <c r="DI59" s="991"/>
      <c r="DJ59" s="991"/>
      <c r="DK59" s="992"/>
      <c r="DL59" s="990"/>
      <c r="DM59" s="991"/>
      <c r="DN59" s="991"/>
      <c r="DO59" s="991"/>
      <c r="DP59" s="992"/>
      <c r="DQ59" s="990"/>
      <c r="DR59" s="991"/>
      <c r="DS59" s="991"/>
      <c r="DT59" s="991"/>
      <c r="DU59" s="992"/>
      <c r="DV59" s="993"/>
      <c r="DW59" s="994"/>
      <c r="DX59" s="994"/>
      <c r="DY59" s="994"/>
      <c r="DZ59" s="995"/>
      <c r="EA59" s="218"/>
    </row>
    <row r="60" spans="1:131" ht="26.25" customHeight="1" x14ac:dyDescent="0.2">
      <c r="A60" s="226">
        <v>33</v>
      </c>
      <c r="B60" s="1031"/>
      <c r="C60" s="1032"/>
      <c r="D60" s="1032"/>
      <c r="E60" s="1032"/>
      <c r="F60" s="1032"/>
      <c r="G60" s="1032"/>
      <c r="H60" s="1032"/>
      <c r="I60" s="1032"/>
      <c r="J60" s="1032"/>
      <c r="K60" s="1032"/>
      <c r="L60" s="1032"/>
      <c r="M60" s="1032"/>
      <c r="N60" s="1032"/>
      <c r="O60" s="1032"/>
      <c r="P60" s="1033"/>
      <c r="Q60" s="1034"/>
      <c r="R60" s="1026"/>
      <c r="S60" s="1026"/>
      <c r="T60" s="1026"/>
      <c r="U60" s="1026"/>
      <c r="V60" s="1026"/>
      <c r="W60" s="1026"/>
      <c r="X60" s="1026"/>
      <c r="Y60" s="1026"/>
      <c r="Z60" s="1026"/>
      <c r="AA60" s="1026"/>
      <c r="AB60" s="1026"/>
      <c r="AC60" s="1026"/>
      <c r="AD60" s="1026"/>
      <c r="AE60" s="1035"/>
      <c r="AF60" s="1036"/>
      <c r="AG60" s="1037"/>
      <c r="AH60" s="1037"/>
      <c r="AI60" s="1037"/>
      <c r="AJ60" s="1038"/>
      <c r="AK60" s="1025"/>
      <c r="AL60" s="1026"/>
      <c r="AM60" s="1026"/>
      <c r="AN60" s="1026"/>
      <c r="AO60" s="1026"/>
      <c r="AP60" s="1026"/>
      <c r="AQ60" s="1026"/>
      <c r="AR60" s="1026"/>
      <c r="AS60" s="1026"/>
      <c r="AT60" s="1026"/>
      <c r="AU60" s="1026"/>
      <c r="AV60" s="1026"/>
      <c r="AW60" s="1026"/>
      <c r="AX60" s="1026"/>
      <c r="AY60" s="1026"/>
      <c r="AZ60" s="1027"/>
      <c r="BA60" s="1027"/>
      <c r="BB60" s="1027"/>
      <c r="BC60" s="1027"/>
      <c r="BD60" s="1027"/>
      <c r="BE60" s="972"/>
      <c r="BF60" s="972"/>
      <c r="BG60" s="972"/>
      <c r="BH60" s="972"/>
      <c r="BI60" s="973"/>
      <c r="BJ60" s="220"/>
      <c r="BK60" s="220"/>
      <c r="BL60" s="220"/>
      <c r="BM60" s="220"/>
      <c r="BN60" s="220"/>
      <c r="BO60" s="229"/>
      <c r="BP60" s="229"/>
      <c r="BQ60" s="226">
        <v>54</v>
      </c>
      <c r="BR60" s="227"/>
      <c r="BS60" s="993"/>
      <c r="BT60" s="994"/>
      <c r="BU60" s="994"/>
      <c r="BV60" s="994"/>
      <c r="BW60" s="994"/>
      <c r="BX60" s="994"/>
      <c r="BY60" s="994"/>
      <c r="BZ60" s="994"/>
      <c r="CA60" s="994"/>
      <c r="CB60" s="994"/>
      <c r="CC60" s="994"/>
      <c r="CD60" s="994"/>
      <c r="CE60" s="994"/>
      <c r="CF60" s="994"/>
      <c r="CG60" s="1015"/>
      <c r="CH60" s="990"/>
      <c r="CI60" s="991"/>
      <c r="CJ60" s="991"/>
      <c r="CK60" s="991"/>
      <c r="CL60" s="992"/>
      <c r="CM60" s="990"/>
      <c r="CN60" s="991"/>
      <c r="CO60" s="991"/>
      <c r="CP60" s="991"/>
      <c r="CQ60" s="992"/>
      <c r="CR60" s="990"/>
      <c r="CS60" s="991"/>
      <c r="CT60" s="991"/>
      <c r="CU60" s="991"/>
      <c r="CV60" s="992"/>
      <c r="CW60" s="990"/>
      <c r="CX60" s="991"/>
      <c r="CY60" s="991"/>
      <c r="CZ60" s="991"/>
      <c r="DA60" s="992"/>
      <c r="DB60" s="990"/>
      <c r="DC60" s="991"/>
      <c r="DD60" s="991"/>
      <c r="DE60" s="991"/>
      <c r="DF60" s="992"/>
      <c r="DG60" s="990"/>
      <c r="DH60" s="991"/>
      <c r="DI60" s="991"/>
      <c r="DJ60" s="991"/>
      <c r="DK60" s="992"/>
      <c r="DL60" s="990"/>
      <c r="DM60" s="991"/>
      <c r="DN60" s="991"/>
      <c r="DO60" s="991"/>
      <c r="DP60" s="992"/>
      <c r="DQ60" s="990"/>
      <c r="DR60" s="991"/>
      <c r="DS60" s="991"/>
      <c r="DT60" s="991"/>
      <c r="DU60" s="992"/>
      <c r="DV60" s="993"/>
      <c r="DW60" s="994"/>
      <c r="DX60" s="994"/>
      <c r="DY60" s="994"/>
      <c r="DZ60" s="995"/>
      <c r="EA60" s="218"/>
    </row>
    <row r="61" spans="1:131" ht="26.25" customHeight="1" thickBot="1" x14ac:dyDescent="0.25">
      <c r="A61" s="226">
        <v>34</v>
      </c>
      <c r="B61" s="1031"/>
      <c r="C61" s="1032"/>
      <c r="D61" s="1032"/>
      <c r="E61" s="1032"/>
      <c r="F61" s="1032"/>
      <c r="G61" s="1032"/>
      <c r="H61" s="1032"/>
      <c r="I61" s="1032"/>
      <c r="J61" s="1032"/>
      <c r="K61" s="1032"/>
      <c r="L61" s="1032"/>
      <c r="M61" s="1032"/>
      <c r="N61" s="1032"/>
      <c r="O61" s="1032"/>
      <c r="P61" s="1033"/>
      <c r="Q61" s="1034"/>
      <c r="R61" s="1026"/>
      <c r="S61" s="1026"/>
      <c r="T61" s="1026"/>
      <c r="U61" s="1026"/>
      <c r="V61" s="1026"/>
      <c r="W61" s="1026"/>
      <c r="X61" s="1026"/>
      <c r="Y61" s="1026"/>
      <c r="Z61" s="1026"/>
      <c r="AA61" s="1026"/>
      <c r="AB61" s="1026"/>
      <c r="AC61" s="1026"/>
      <c r="AD61" s="1026"/>
      <c r="AE61" s="1035"/>
      <c r="AF61" s="1036"/>
      <c r="AG61" s="1037"/>
      <c r="AH61" s="1037"/>
      <c r="AI61" s="1037"/>
      <c r="AJ61" s="1038"/>
      <c r="AK61" s="1025"/>
      <c r="AL61" s="1026"/>
      <c r="AM61" s="1026"/>
      <c r="AN61" s="1026"/>
      <c r="AO61" s="1026"/>
      <c r="AP61" s="1026"/>
      <c r="AQ61" s="1026"/>
      <c r="AR61" s="1026"/>
      <c r="AS61" s="1026"/>
      <c r="AT61" s="1026"/>
      <c r="AU61" s="1026"/>
      <c r="AV61" s="1026"/>
      <c r="AW61" s="1026"/>
      <c r="AX61" s="1026"/>
      <c r="AY61" s="1026"/>
      <c r="AZ61" s="1027"/>
      <c r="BA61" s="1027"/>
      <c r="BB61" s="1027"/>
      <c r="BC61" s="1027"/>
      <c r="BD61" s="1027"/>
      <c r="BE61" s="972"/>
      <c r="BF61" s="972"/>
      <c r="BG61" s="972"/>
      <c r="BH61" s="972"/>
      <c r="BI61" s="973"/>
      <c r="BJ61" s="220"/>
      <c r="BK61" s="220"/>
      <c r="BL61" s="220"/>
      <c r="BM61" s="220"/>
      <c r="BN61" s="220"/>
      <c r="BO61" s="229"/>
      <c r="BP61" s="229"/>
      <c r="BQ61" s="226">
        <v>55</v>
      </c>
      <c r="BR61" s="227"/>
      <c r="BS61" s="993"/>
      <c r="BT61" s="994"/>
      <c r="BU61" s="994"/>
      <c r="BV61" s="994"/>
      <c r="BW61" s="994"/>
      <c r="BX61" s="994"/>
      <c r="BY61" s="994"/>
      <c r="BZ61" s="994"/>
      <c r="CA61" s="994"/>
      <c r="CB61" s="994"/>
      <c r="CC61" s="994"/>
      <c r="CD61" s="994"/>
      <c r="CE61" s="994"/>
      <c r="CF61" s="994"/>
      <c r="CG61" s="1015"/>
      <c r="CH61" s="990"/>
      <c r="CI61" s="991"/>
      <c r="CJ61" s="991"/>
      <c r="CK61" s="991"/>
      <c r="CL61" s="992"/>
      <c r="CM61" s="990"/>
      <c r="CN61" s="991"/>
      <c r="CO61" s="991"/>
      <c r="CP61" s="991"/>
      <c r="CQ61" s="992"/>
      <c r="CR61" s="990"/>
      <c r="CS61" s="991"/>
      <c r="CT61" s="991"/>
      <c r="CU61" s="991"/>
      <c r="CV61" s="992"/>
      <c r="CW61" s="990"/>
      <c r="CX61" s="991"/>
      <c r="CY61" s="991"/>
      <c r="CZ61" s="991"/>
      <c r="DA61" s="992"/>
      <c r="DB61" s="990"/>
      <c r="DC61" s="991"/>
      <c r="DD61" s="991"/>
      <c r="DE61" s="991"/>
      <c r="DF61" s="992"/>
      <c r="DG61" s="990"/>
      <c r="DH61" s="991"/>
      <c r="DI61" s="991"/>
      <c r="DJ61" s="991"/>
      <c r="DK61" s="992"/>
      <c r="DL61" s="990"/>
      <c r="DM61" s="991"/>
      <c r="DN61" s="991"/>
      <c r="DO61" s="991"/>
      <c r="DP61" s="992"/>
      <c r="DQ61" s="990"/>
      <c r="DR61" s="991"/>
      <c r="DS61" s="991"/>
      <c r="DT61" s="991"/>
      <c r="DU61" s="992"/>
      <c r="DV61" s="993"/>
      <c r="DW61" s="994"/>
      <c r="DX61" s="994"/>
      <c r="DY61" s="994"/>
      <c r="DZ61" s="995"/>
      <c r="EA61" s="218"/>
    </row>
    <row r="62" spans="1:131" ht="26.25" customHeight="1" x14ac:dyDescent="0.2">
      <c r="A62" s="226">
        <v>35</v>
      </c>
      <c r="B62" s="1031"/>
      <c r="C62" s="1032"/>
      <c r="D62" s="1032"/>
      <c r="E62" s="1032"/>
      <c r="F62" s="1032"/>
      <c r="G62" s="1032"/>
      <c r="H62" s="1032"/>
      <c r="I62" s="1032"/>
      <c r="J62" s="1032"/>
      <c r="K62" s="1032"/>
      <c r="L62" s="1032"/>
      <c r="M62" s="1032"/>
      <c r="N62" s="1032"/>
      <c r="O62" s="1032"/>
      <c r="P62" s="1033"/>
      <c r="Q62" s="1034"/>
      <c r="R62" s="1026"/>
      <c r="S62" s="1026"/>
      <c r="T62" s="1026"/>
      <c r="U62" s="1026"/>
      <c r="V62" s="1026"/>
      <c r="W62" s="1026"/>
      <c r="X62" s="1026"/>
      <c r="Y62" s="1026"/>
      <c r="Z62" s="1026"/>
      <c r="AA62" s="1026"/>
      <c r="AB62" s="1026"/>
      <c r="AC62" s="1026"/>
      <c r="AD62" s="1026"/>
      <c r="AE62" s="1035"/>
      <c r="AF62" s="1036"/>
      <c r="AG62" s="1037"/>
      <c r="AH62" s="1037"/>
      <c r="AI62" s="1037"/>
      <c r="AJ62" s="1038"/>
      <c r="AK62" s="1025"/>
      <c r="AL62" s="1026"/>
      <c r="AM62" s="1026"/>
      <c r="AN62" s="1026"/>
      <c r="AO62" s="1026"/>
      <c r="AP62" s="1026"/>
      <c r="AQ62" s="1026"/>
      <c r="AR62" s="1026"/>
      <c r="AS62" s="1026"/>
      <c r="AT62" s="1026"/>
      <c r="AU62" s="1026"/>
      <c r="AV62" s="1026"/>
      <c r="AW62" s="1026"/>
      <c r="AX62" s="1026"/>
      <c r="AY62" s="1026"/>
      <c r="AZ62" s="1027"/>
      <c r="BA62" s="1027"/>
      <c r="BB62" s="1027"/>
      <c r="BC62" s="1027"/>
      <c r="BD62" s="1027"/>
      <c r="BE62" s="972"/>
      <c r="BF62" s="972"/>
      <c r="BG62" s="972"/>
      <c r="BH62" s="972"/>
      <c r="BI62" s="973"/>
      <c r="BJ62" s="1028" t="s">
        <v>393</v>
      </c>
      <c r="BK62" s="1029"/>
      <c r="BL62" s="1029"/>
      <c r="BM62" s="1029"/>
      <c r="BN62" s="1030"/>
      <c r="BO62" s="229"/>
      <c r="BP62" s="229"/>
      <c r="BQ62" s="226">
        <v>56</v>
      </c>
      <c r="BR62" s="227"/>
      <c r="BS62" s="993"/>
      <c r="BT62" s="994"/>
      <c r="BU62" s="994"/>
      <c r="BV62" s="994"/>
      <c r="BW62" s="994"/>
      <c r="BX62" s="994"/>
      <c r="BY62" s="994"/>
      <c r="BZ62" s="994"/>
      <c r="CA62" s="994"/>
      <c r="CB62" s="994"/>
      <c r="CC62" s="994"/>
      <c r="CD62" s="994"/>
      <c r="CE62" s="994"/>
      <c r="CF62" s="994"/>
      <c r="CG62" s="1015"/>
      <c r="CH62" s="990"/>
      <c r="CI62" s="991"/>
      <c r="CJ62" s="991"/>
      <c r="CK62" s="991"/>
      <c r="CL62" s="992"/>
      <c r="CM62" s="990"/>
      <c r="CN62" s="991"/>
      <c r="CO62" s="991"/>
      <c r="CP62" s="991"/>
      <c r="CQ62" s="992"/>
      <c r="CR62" s="990"/>
      <c r="CS62" s="991"/>
      <c r="CT62" s="991"/>
      <c r="CU62" s="991"/>
      <c r="CV62" s="992"/>
      <c r="CW62" s="990"/>
      <c r="CX62" s="991"/>
      <c r="CY62" s="991"/>
      <c r="CZ62" s="991"/>
      <c r="DA62" s="992"/>
      <c r="DB62" s="990"/>
      <c r="DC62" s="991"/>
      <c r="DD62" s="991"/>
      <c r="DE62" s="991"/>
      <c r="DF62" s="992"/>
      <c r="DG62" s="990"/>
      <c r="DH62" s="991"/>
      <c r="DI62" s="991"/>
      <c r="DJ62" s="991"/>
      <c r="DK62" s="992"/>
      <c r="DL62" s="990"/>
      <c r="DM62" s="991"/>
      <c r="DN62" s="991"/>
      <c r="DO62" s="991"/>
      <c r="DP62" s="992"/>
      <c r="DQ62" s="990"/>
      <c r="DR62" s="991"/>
      <c r="DS62" s="991"/>
      <c r="DT62" s="991"/>
      <c r="DU62" s="992"/>
      <c r="DV62" s="993"/>
      <c r="DW62" s="994"/>
      <c r="DX62" s="994"/>
      <c r="DY62" s="994"/>
      <c r="DZ62" s="995"/>
      <c r="EA62" s="218"/>
    </row>
    <row r="63" spans="1:131" ht="26.25" customHeight="1" thickBot="1" x14ac:dyDescent="0.25">
      <c r="A63" s="228" t="s">
        <v>376</v>
      </c>
      <c r="B63" s="937" t="s">
        <v>394</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1"/>
      <c r="AF63" s="1022">
        <v>520</v>
      </c>
      <c r="AG63" s="959"/>
      <c r="AH63" s="959"/>
      <c r="AI63" s="959"/>
      <c r="AJ63" s="1023"/>
      <c r="AK63" s="1024"/>
      <c r="AL63" s="963"/>
      <c r="AM63" s="963"/>
      <c r="AN63" s="963"/>
      <c r="AO63" s="963"/>
      <c r="AP63" s="959">
        <v>9805</v>
      </c>
      <c r="AQ63" s="959"/>
      <c r="AR63" s="959"/>
      <c r="AS63" s="959"/>
      <c r="AT63" s="959"/>
      <c r="AU63" s="959">
        <v>6952</v>
      </c>
      <c r="AV63" s="959"/>
      <c r="AW63" s="959"/>
      <c r="AX63" s="959"/>
      <c r="AY63" s="959"/>
      <c r="AZ63" s="1018"/>
      <c r="BA63" s="1018"/>
      <c r="BB63" s="1018"/>
      <c r="BC63" s="1018"/>
      <c r="BD63" s="1018"/>
      <c r="BE63" s="960"/>
      <c r="BF63" s="960"/>
      <c r="BG63" s="960"/>
      <c r="BH63" s="960"/>
      <c r="BI63" s="961"/>
      <c r="BJ63" s="1019" t="s">
        <v>122</v>
      </c>
      <c r="BK63" s="953"/>
      <c r="BL63" s="953"/>
      <c r="BM63" s="953"/>
      <c r="BN63" s="1020"/>
      <c r="BO63" s="229"/>
      <c r="BP63" s="229"/>
      <c r="BQ63" s="226">
        <v>57</v>
      </c>
      <c r="BR63" s="227"/>
      <c r="BS63" s="993"/>
      <c r="BT63" s="994"/>
      <c r="BU63" s="994"/>
      <c r="BV63" s="994"/>
      <c r="BW63" s="994"/>
      <c r="BX63" s="994"/>
      <c r="BY63" s="994"/>
      <c r="BZ63" s="994"/>
      <c r="CA63" s="994"/>
      <c r="CB63" s="994"/>
      <c r="CC63" s="994"/>
      <c r="CD63" s="994"/>
      <c r="CE63" s="994"/>
      <c r="CF63" s="994"/>
      <c r="CG63" s="1015"/>
      <c r="CH63" s="990"/>
      <c r="CI63" s="991"/>
      <c r="CJ63" s="991"/>
      <c r="CK63" s="991"/>
      <c r="CL63" s="992"/>
      <c r="CM63" s="990"/>
      <c r="CN63" s="991"/>
      <c r="CO63" s="991"/>
      <c r="CP63" s="991"/>
      <c r="CQ63" s="992"/>
      <c r="CR63" s="990"/>
      <c r="CS63" s="991"/>
      <c r="CT63" s="991"/>
      <c r="CU63" s="991"/>
      <c r="CV63" s="992"/>
      <c r="CW63" s="990"/>
      <c r="CX63" s="991"/>
      <c r="CY63" s="991"/>
      <c r="CZ63" s="991"/>
      <c r="DA63" s="992"/>
      <c r="DB63" s="990"/>
      <c r="DC63" s="991"/>
      <c r="DD63" s="991"/>
      <c r="DE63" s="991"/>
      <c r="DF63" s="992"/>
      <c r="DG63" s="990"/>
      <c r="DH63" s="991"/>
      <c r="DI63" s="991"/>
      <c r="DJ63" s="991"/>
      <c r="DK63" s="992"/>
      <c r="DL63" s="990"/>
      <c r="DM63" s="991"/>
      <c r="DN63" s="991"/>
      <c r="DO63" s="991"/>
      <c r="DP63" s="992"/>
      <c r="DQ63" s="990"/>
      <c r="DR63" s="991"/>
      <c r="DS63" s="991"/>
      <c r="DT63" s="991"/>
      <c r="DU63" s="992"/>
      <c r="DV63" s="993"/>
      <c r="DW63" s="994"/>
      <c r="DX63" s="994"/>
      <c r="DY63" s="994"/>
      <c r="DZ63" s="995"/>
      <c r="EA63" s="218"/>
    </row>
    <row r="64" spans="1:131" ht="26.25" customHeight="1" x14ac:dyDescent="0.2">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993"/>
      <c r="BT64" s="994"/>
      <c r="BU64" s="994"/>
      <c r="BV64" s="994"/>
      <c r="BW64" s="994"/>
      <c r="BX64" s="994"/>
      <c r="BY64" s="994"/>
      <c r="BZ64" s="994"/>
      <c r="CA64" s="994"/>
      <c r="CB64" s="994"/>
      <c r="CC64" s="994"/>
      <c r="CD64" s="994"/>
      <c r="CE64" s="994"/>
      <c r="CF64" s="994"/>
      <c r="CG64" s="1015"/>
      <c r="CH64" s="990"/>
      <c r="CI64" s="991"/>
      <c r="CJ64" s="991"/>
      <c r="CK64" s="991"/>
      <c r="CL64" s="992"/>
      <c r="CM64" s="990"/>
      <c r="CN64" s="991"/>
      <c r="CO64" s="991"/>
      <c r="CP64" s="991"/>
      <c r="CQ64" s="992"/>
      <c r="CR64" s="990"/>
      <c r="CS64" s="991"/>
      <c r="CT64" s="991"/>
      <c r="CU64" s="991"/>
      <c r="CV64" s="992"/>
      <c r="CW64" s="990"/>
      <c r="CX64" s="991"/>
      <c r="CY64" s="991"/>
      <c r="CZ64" s="991"/>
      <c r="DA64" s="992"/>
      <c r="DB64" s="990"/>
      <c r="DC64" s="991"/>
      <c r="DD64" s="991"/>
      <c r="DE64" s="991"/>
      <c r="DF64" s="992"/>
      <c r="DG64" s="990"/>
      <c r="DH64" s="991"/>
      <c r="DI64" s="991"/>
      <c r="DJ64" s="991"/>
      <c r="DK64" s="992"/>
      <c r="DL64" s="990"/>
      <c r="DM64" s="991"/>
      <c r="DN64" s="991"/>
      <c r="DO64" s="991"/>
      <c r="DP64" s="992"/>
      <c r="DQ64" s="990"/>
      <c r="DR64" s="991"/>
      <c r="DS64" s="991"/>
      <c r="DT64" s="991"/>
      <c r="DU64" s="992"/>
      <c r="DV64" s="993"/>
      <c r="DW64" s="994"/>
      <c r="DX64" s="994"/>
      <c r="DY64" s="994"/>
      <c r="DZ64" s="995"/>
      <c r="EA64" s="218"/>
    </row>
    <row r="65" spans="1:131" ht="26.25" customHeight="1" thickBot="1" x14ac:dyDescent="0.25">
      <c r="A65" s="220" t="s">
        <v>395</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993"/>
      <c r="BT65" s="994"/>
      <c r="BU65" s="994"/>
      <c r="BV65" s="994"/>
      <c r="BW65" s="994"/>
      <c r="BX65" s="994"/>
      <c r="BY65" s="994"/>
      <c r="BZ65" s="994"/>
      <c r="CA65" s="994"/>
      <c r="CB65" s="994"/>
      <c r="CC65" s="994"/>
      <c r="CD65" s="994"/>
      <c r="CE65" s="994"/>
      <c r="CF65" s="994"/>
      <c r="CG65" s="1015"/>
      <c r="CH65" s="990"/>
      <c r="CI65" s="991"/>
      <c r="CJ65" s="991"/>
      <c r="CK65" s="991"/>
      <c r="CL65" s="992"/>
      <c r="CM65" s="990"/>
      <c r="CN65" s="991"/>
      <c r="CO65" s="991"/>
      <c r="CP65" s="991"/>
      <c r="CQ65" s="992"/>
      <c r="CR65" s="990"/>
      <c r="CS65" s="991"/>
      <c r="CT65" s="991"/>
      <c r="CU65" s="991"/>
      <c r="CV65" s="992"/>
      <c r="CW65" s="990"/>
      <c r="CX65" s="991"/>
      <c r="CY65" s="991"/>
      <c r="CZ65" s="991"/>
      <c r="DA65" s="992"/>
      <c r="DB65" s="990"/>
      <c r="DC65" s="991"/>
      <c r="DD65" s="991"/>
      <c r="DE65" s="991"/>
      <c r="DF65" s="992"/>
      <c r="DG65" s="990"/>
      <c r="DH65" s="991"/>
      <c r="DI65" s="991"/>
      <c r="DJ65" s="991"/>
      <c r="DK65" s="992"/>
      <c r="DL65" s="990"/>
      <c r="DM65" s="991"/>
      <c r="DN65" s="991"/>
      <c r="DO65" s="991"/>
      <c r="DP65" s="992"/>
      <c r="DQ65" s="990"/>
      <c r="DR65" s="991"/>
      <c r="DS65" s="991"/>
      <c r="DT65" s="991"/>
      <c r="DU65" s="992"/>
      <c r="DV65" s="993"/>
      <c r="DW65" s="994"/>
      <c r="DX65" s="994"/>
      <c r="DY65" s="994"/>
      <c r="DZ65" s="995"/>
      <c r="EA65" s="218"/>
    </row>
    <row r="66" spans="1:131" ht="26.25" customHeight="1" x14ac:dyDescent="0.2">
      <c r="A66" s="996" t="s">
        <v>396</v>
      </c>
      <c r="B66" s="997"/>
      <c r="C66" s="997"/>
      <c r="D66" s="997"/>
      <c r="E66" s="997"/>
      <c r="F66" s="997"/>
      <c r="G66" s="997"/>
      <c r="H66" s="997"/>
      <c r="I66" s="997"/>
      <c r="J66" s="997"/>
      <c r="K66" s="997"/>
      <c r="L66" s="997"/>
      <c r="M66" s="997"/>
      <c r="N66" s="997"/>
      <c r="O66" s="997"/>
      <c r="P66" s="998"/>
      <c r="Q66" s="1002" t="s">
        <v>380</v>
      </c>
      <c r="R66" s="1003"/>
      <c r="S66" s="1003"/>
      <c r="T66" s="1003"/>
      <c r="U66" s="1004"/>
      <c r="V66" s="1002" t="s">
        <v>381</v>
      </c>
      <c r="W66" s="1003"/>
      <c r="X66" s="1003"/>
      <c r="Y66" s="1003"/>
      <c r="Z66" s="1004"/>
      <c r="AA66" s="1002" t="s">
        <v>382</v>
      </c>
      <c r="AB66" s="1003"/>
      <c r="AC66" s="1003"/>
      <c r="AD66" s="1003"/>
      <c r="AE66" s="1004"/>
      <c r="AF66" s="1008" t="s">
        <v>383</v>
      </c>
      <c r="AG66" s="1009"/>
      <c r="AH66" s="1009"/>
      <c r="AI66" s="1009"/>
      <c r="AJ66" s="1010"/>
      <c r="AK66" s="1002" t="s">
        <v>384</v>
      </c>
      <c r="AL66" s="997"/>
      <c r="AM66" s="997"/>
      <c r="AN66" s="997"/>
      <c r="AO66" s="998"/>
      <c r="AP66" s="1002" t="s">
        <v>385</v>
      </c>
      <c r="AQ66" s="1003"/>
      <c r="AR66" s="1003"/>
      <c r="AS66" s="1003"/>
      <c r="AT66" s="1004"/>
      <c r="AU66" s="1002" t="s">
        <v>397</v>
      </c>
      <c r="AV66" s="1003"/>
      <c r="AW66" s="1003"/>
      <c r="AX66" s="1003"/>
      <c r="AY66" s="1004"/>
      <c r="AZ66" s="1002" t="s">
        <v>364</v>
      </c>
      <c r="BA66" s="1003"/>
      <c r="BB66" s="1003"/>
      <c r="BC66" s="1003"/>
      <c r="BD66" s="1016"/>
      <c r="BE66" s="229"/>
      <c r="BF66" s="229"/>
      <c r="BG66" s="229"/>
      <c r="BH66" s="229"/>
      <c r="BI66" s="229"/>
      <c r="BJ66" s="229"/>
      <c r="BK66" s="229"/>
      <c r="BL66" s="229"/>
      <c r="BM66" s="229"/>
      <c r="BN66" s="229"/>
      <c r="BO66" s="229"/>
      <c r="BP66" s="229"/>
      <c r="BQ66" s="226">
        <v>60</v>
      </c>
      <c r="BR66" s="231"/>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18"/>
    </row>
    <row r="67" spans="1:131" ht="26.25" customHeight="1" thickBot="1" x14ac:dyDescent="0.25">
      <c r="A67" s="999"/>
      <c r="B67" s="1000"/>
      <c r="C67" s="1000"/>
      <c r="D67" s="1000"/>
      <c r="E67" s="1000"/>
      <c r="F67" s="1000"/>
      <c r="G67" s="1000"/>
      <c r="H67" s="1000"/>
      <c r="I67" s="1000"/>
      <c r="J67" s="1000"/>
      <c r="K67" s="1000"/>
      <c r="L67" s="1000"/>
      <c r="M67" s="1000"/>
      <c r="N67" s="1000"/>
      <c r="O67" s="1000"/>
      <c r="P67" s="1001"/>
      <c r="Q67" s="1005"/>
      <c r="R67" s="1006"/>
      <c r="S67" s="1006"/>
      <c r="T67" s="1006"/>
      <c r="U67" s="1007"/>
      <c r="V67" s="1005"/>
      <c r="W67" s="1006"/>
      <c r="X67" s="1006"/>
      <c r="Y67" s="1006"/>
      <c r="Z67" s="1007"/>
      <c r="AA67" s="1005"/>
      <c r="AB67" s="1006"/>
      <c r="AC67" s="1006"/>
      <c r="AD67" s="1006"/>
      <c r="AE67" s="1007"/>
      <c r="AF67" s="1011"/>
      <c r="AG67" s="1012"/>
      <c r="AH67" s="1012"/>
      <c r="AI67" s="1012"/>
      <c r="AJ67" s="1013"/>
      <c r="AK67" s="1014"/>
      <c r="AL67" s="1000"/>
      <c r="AM67" s="1000"/>
      <c r="AN67" s="1000"/>
      <c r="AO67" s="1001"/>
      <c r="AP67" s="1005"/>
      <c r="AQ67" s="1006"/>
      <c r="AR67" s="1006"/>
      <c r="AS67" s="1006"/>
      <c r="AT67" s="1007"/>
      <c r="AU67" s="1005"/>
      <c r="AV67" s="1006"/>
      <c r="AW67" s="1006"/>
      <c r="AX67" s="1006"/>
      <c r="AY67" s="1007"/>
      <c r="AZ67" s="1005"/>
      <c r="BA67" s="1006"/>
      <c r="BB67" s="1006"/>
      <c r="BC67" s="1006"/>
      <c r="BD67" s="1017"/>
      <c r="BE67" s="229"/>
      <c r="BF67" s="229"/>
      <c r="BG67" s="229"/>
      <c r="BH67" s="229"/>
      <c r="BI67" s="229"/>
      <c r="BJ67" s="229"/>
      <c r="BK67" s="229"/>
      <c r="BL67" s="229"/>
      <c r="BM67" s="229"/>
      <c r="BN67" s="229"/>
      <c r="BO67" s="229"/>
      <c r="BP67" s="229"/>
      <c r="BQ67" s="226">
        <v>61</v>
      </c>
      <c r="BR67" s="231"/>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18"/>
    </row>
    <row r="68" spans="1:131" ht="26.25" customHeight="1" thickTop="1" x14ac:dyDescent="0.2">
      <c r="A68" s="224">
        <v>1</v>
      </c>
      <c r="B68" s="986" t="s">
        <v>545</v>
      </c>
      <c r="C68" s="987"/>
      <c r="D68" s="987"/>
      <c r="E68" s="987"/>
      <c r="F68" s="987"/>
      <c r="G68" s="987"/>
      <c r="H68" s="987"/>
      <c r="I68" s="987"/>
      <c r="J68" s="987"/>
      <c r="K68" s="987"/>
      <c r="L68" s="987"/>
      <c r="M68" s="987"/>
      <c r="N68" s="987"/>
      <c r="O68" s="987"/>
      <c r="P68" s="988"/>
      <c r="Q68" s="989">
        <v>3611</v>
      </c>
      <c r="R68" s="983"/>
      <c r="S68" s="983"/>
      <c r="T68" s="983"/>
      <c r="U68" s="983"/>
      <c r="V68" s="983">
        <v>3403</v>
      </c>
      <c r="W68" s="983"/>
      <c r="X68" s="983"/>
      <c r="Y68" s="983"/>
      <c r="Z68" s="983"/>
      <c r="AA68" s="983">
        <v>207</v>
      </c>
      <c r="AB68" s="983"/>
      <c r="AC68" s="983"/>
      <c r="AD68" s="983"/>
      <c r="AE68" s="983"/>
      <c r="AF68" s="983">
        <v>207</v>
      </c>
      <c r="AG68" s="983"/>
      <c r="AH68" s="983"/>
      <c r="AI68" s="983"/>
      <c r="AJ68" s="983"/>
      <c r="AK68" s="983">
        <v>50</v>
      </c>
      <c r="AL68" s="983"/>
      <c r="AM68" s="983"/>
      <c r="AN68" s="983"/>
      <c r="AO68" s="983"/>
      <c r="AP68" s="983" t="s">
        <v>544</v>
      </c>
      <c r="AQ68" s="983"/>
      <c r="AR68" s="983"/>
      <c r="AS68" s="983"/>
      <c r="AT68" s="983"/>
      <c r="AU68" s="983" t="s">
        <v>544</v>
      </c>
      <c r="AV68" s="983"/>
      <c r="AW68" s="983"/>
      <c r="AX68" s="983"/>
      <c r="AY68" s="983"/>
      <c r="AZ68" s="984"/>
      <c r="BA68" s="984"/>
      <c r="BB68" s="984"/>
      <c r="BC68" s="984"/>
      <c r="BD68" s="985"/>
      <c r="BE68" s="229"/>
      <c r="BF68" s="229"/>
      <c r="BG68" s="229"/>
      <c r="BH68" s="229"/>
      <c r="BI68" s="229"/>
      <c r="BJ68" s="229"/>
      <c r="BK68" s="229"/>
      <c r="BL68" s="229"/>
      <c r="BM68" s="229"/>
      <c r="BN68" s="229"/>
      <c r="BO68" s="229"/>
      <c r="BP68" s="229"/>
      <c r="BQ68" s="226">
        <v>62</v>
      </c>
      <c r="BR68" s="231"/>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18"/>
    </row>
    <row r="69" spans="1:131" ht="26.25" customHeight="1" x14ac:dyDescent="0.2">
      <c r="A69" s="226">
        <v>2</v>
      </c>
      <c r="B69" s="974" t="s">
        <v>546</v>
      </c>
      <c r="C69" s="975"/>
      <c r="D69" s="975"/>
      <c r="E69" s="975"/>
      <c r="F69" s="975"/>
      <c r="G69" s="975"/>
      <c r="H69" s="975"/>
      <c r="I69" s="975"/>
      <c r="J69" s="975"/>
      <c r="K69" s="975"/>
      <c r="L69" s="975"/>
      <c r="M69" s="975"/>
      <c r="N69" s="975"/>
      <c r="O69" s="975"/>
      <c r="P69" s="976"/>
      <c r="Q69" s="977">
        <v>5236</v>
      </c>
      <c r="R69" s="971"/>
      <c r="S69" s="971"/>
      <c r="T69" s="971"/>
      <c r="U69" s="971"/>
      <c r="V69" s="971">
        <v>4899</v>
      </c>
      <c r="W69" s="971"/>
      <c r="X69" s="971"/>
      <c r="Y69" s="971"/>
      <c r="Z69" s="971"/>
      <c r="AA69" s="971">
        <v>337</v>
      </c>
      <c r="AB69" s="971"/>
      <c r="AC69" s="971"/>
      <c r="AD69" s="971"/>
      <c r="AE69" s="971"/>
      <c r="AF69" s="971">
        <v>337</v>
      </c>
      <c r="AG69" s="971"/>
      <c r="AH69" s="971"/>
      <c r="AI69" s="971"/>
      <c r="AJ69" s="971"/>
      <c r="AK69" s="971">
        <v>863</v>
      </c>
      <c r="AL69" s="971"/>
      <c r="AM69" s="971"/>
      <c r="AN69" s="971"/>
      <c r="AO69" s="971"/>
      <c r="AP69" s="971" t="s">
        <v>544</v>
      </c>
      <c r="AQ69" s="971"/>
      <c r="AR69" s="971"/>
      <c r="AS69" s="971"/>
      <c r="AT69" s="971"/>
      <c r="AU69" s="982" t="s">
        <v>544</v>
      </c>
      <c r="AV69" s="971"/>
      <c r="AW69" s="971"/>
      <c r="AX69" s="971"/>
      <c r="AY69" s="971"/>
      <c r="AZ69" s="972"/>
      <c r="BA69" s="972"/>
      <c r="BB69" s="972"/>
      <c r="BC69" s="972"/>
      <c r="BD69" s="973"/>
      <c r="BE69" s="229"/>
      <c r="BF69" s="229"/>
      <c r="BG69" s="229"/>
      <c r="BH69" s="229"/>
      <c r="BI69" s="229"/>
      <c r="BJ69" s="229"/>
      <c r="BK69" s="229"/>
      <c r="BL69" s="229"/>
      <c r="BM69" s="229"/>
      <c r="BN69" s="229"/>
      <c r="BO69" s="229"/>
      <c r="BP69" s="229"/>
      <c r="BQ69" s="226">
        <v>63</v>
      </c>
      <c r="BR69" s="231"/>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18"/>
    </row>
    <row r="70" spans="1:131" ht="26.25" customHeight="1" x14ac:dyDescent="0.2">
      <c r="A70" s="226">
        <v>3</v>
      </c>
      <c r="B70" s="974" t="s">
        <v>547</v>
      </c>
      <c r="C70" s="975"/>
      <c r="D70" s="975"/>
      <c r="E70" s="975"/>
      <c r="F70" s="975"/>
      <c r="G70" s="975"/>
      <c r="H70" s="975"/>
      <c r="I70" s="975"/>
      <c r="J70" s="975"/>
      <c r="K70" s="975"/>
      <c r="L70" s="975"/>
      <c r="M70" s="975"/>
      <c r="N70" s="975"/>
      <c r="O70" s="975"/>
      <c r="P70" s="976"/>
      <c r="Q70" s="977">
        <v>1148479</v>
      </c>
      <c r="R70" s="971"/>
      <c r="S70" s="971"/>
      <c r="T70" s="971"/>
      <c r="U70" s="971"/>
      <c r="V70" s="971">
        <v>1132469</v>
      </c>
      <c r="W70" s="971"/>
      <c r="X70" s="971"/>
      <c r="Y70" s="971"/>
      <c r="Z70" s="971"/>
      <c r="AA70" s="971">
        <v>16010</v>
      </c>
      <c r="AB70" s="971"/>
      <c r="AC70" s="971"/>
      <c r="AD70" s="971"/>
      <c r="AE70" s="971"/>
      <c r="AF70" s="971">
        <v>16010</v>
      </c>
      <c r="AG70" s="971"/>
      <c r="AH70" s="971"/>
      <c r="AI70" s="971"/>
      <c r="AJ70" s="971"/>
      <c r="AK70" s="971">
        <v>6316</v>
      </c>
      <c r="AL70" s="971"/>
      <c r="AM70" s="971"/>
      <c r="AN70" s="971"/>
      <c r="AO70" s="971"/>
      <c r="AP70" s="971" t="s">
        <v>544</v>
      </c>
      <c r="AQ70" s="971"/>
      <c r="AR70" s="971"/>
      <c r="AS70" s="971"/>
      <c r="AT70" s="971"/>
      <c r="AU70" s="971" t="s">
        <v>544</v>
      </c>
      <c r="AV70" s="971"/>
      <c r="AW70" s="971"/>
      <c r="AX70" s="971"/>
      <c r="AY70" s="971"/>
      <c r="AZ70" s="972"/>
      <c r="BA70" s="972"/>
      <c r="BB70" s="972"/>
      <c r="BC70" s="972"/>
      <c r="BD70" s="973"/>
      <c r="BE70" s="229"/>
      <c r="BF70" s="229"/>
      <c r="BG70" s="229"/>
      <c r="BH70" s="229"/>
      <c r="BI70" s="229"/>
      <c r="BJ70" s="229"/>
      <c r="BK70" s="229"/>
      <c r="BL70" s="229"/>
      <c r="BM70" s="229"/>
      <c r="BN70" s="229"/>
      <c r="BO70" s="229"/>
      <c r="BP70" s="229"/>
      <c r="BQ70" s="226">
        <v>64</v>
      </c>
      <c r="BR70" s="231"/>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18"/>
    </row>
    <row r="71" spans="1:131" ht="26.25" customHeight="1" x14ac:dyDescent="0.2">
      <c r="A71" s="226">
        <v>4</v>
      </c>
      <c r="B71" s="974" t="s">
        <v>548</v>
      </c>
      <c r="C71" s="975"/>
      <c r="D71" s="975"/>
      <c r="E71" s="975"/>
      <c r="F71" s="975"/>
      <c r="G71" s="975"/>
      <c r="H71" s="975"/>
      <c r="I71" s="975"/>
      <c r="J71" s="975"/>
      <c r="K71" s="975"/>
      <c r="L71" s="975"/>
      <c r="M71" s="975"/>
      <c r="N71" s="975"/>
      <c r="O71" s="975"/>
      <c r="P71" s="976"/>
      <c r="Q71" s="977">
        <v>1213</v>
      </c>
      <c r="R71" s="971"/>
      <c r="S71" s="971"/>
      <c r="T71" s="971"/>
      <c r="U71" s="971"/>
      <c r="V71" s="971">
        <v>1170</v>
      </c>
      <c r="W71" s="971"/>
      <c r="X71" s="971"/>
      <c r="Y71" s="971"/>
      <c r="Z71" s="971"/>
      <c r="AA71" s="971">
        <v>43</v>
      </c>
      <c r="AB71" s="971"/>
      <c r="AC71" s="971"/>
      <c r="AD71" s="971"/>
      <c r="AE71" s="971"/>
      <c r="AF71" s="971">
        <v>43</v>
      </c>
      <c r="AG71" s="971"/>
      <c r="AH71" s="971"/>
      <c r="AI71" s="971"/>
      <c r="AJ71" s="971"/>
      <c r="AK71" s="971" t="s">
        <v>544</v>
      </c>
      <c r="AL71" s="971"/>
      <c r="AM71" s="971"/>
      <c r="AN71" s="971"/>
      <c r="AO71" s="971"/>
      <c r="AP71" s="971" t="s">
        <v>544</v>
      </c>
      <c r="AQ71" s="971"/>
      <c r="AR71" s="971"/>
      <c r="AS71" s="971"/>
      <c r="AT71" s="971"/>
      <c r="AU71" s="971" t="s">
        <v>544</v>
      </c>
      <c r="AV71" s="971"/>
      <c r="AW71" s="971"/>
      <c r="AX71" s="971"/>
      <c r="AY71" s="971"/>
      <c r="AZ71" s="972"/>
      <c r="BA71" s="972"/>
      <c r="BB71" s="972"/>
      <c r="BC71" s="972"/>
      <c r="BD71" s="973"/>
      <c r="BE71" s="229"/>
      <c r="BF71" s="229"/>
      <c r="BG71" s="229"/>
      <c r="BH71" s="229"/>
      <c r="BI71" s="229"/>
      <c r="BJ71" s="229"/>
      <c r="BK71" s="229"/>
      <c r="BL71" s="229"/>
      <c r="BM71" s="229"/>
      <c r="BN71" s="229"/>
      <c r="BO71" s="229"/>
      <c r="BP71" s="229"/>
      <c r="BQ71" s="226">
        <v>65</v>
      </c>
      <c r="BR71" s="231"/>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18"/>
    </row>
    <row r="72" spans="1:131" ht="26.25" customHeight="1" x14ac:dyDescent="0.2">
      <c r="A72" s="226">
        <v>5</v>
      </c>
      <c r="B72" s="974"/>
      <c r="C72" s="975"/>
      <c r="D72" s="975"/>
      <c r="E72" s="975"/>
      <c r="F72" s="975"/>
      <c r="G72" s="975"/>
      <c r="H72" s="975"/>
      <c r="I72" s="975"/>
      <c r="J72" s="975"/>
      <c r="K72" s="975"/>
      <c r="L72" s="975"/>
      <c r="M72" s="975"/>
      <c r="N72" s="975"/>
      <c r="O72" s="975"/>
      <c r="P72" s="976"/>
      <c r="Q72" s="977"/>
      <c r="R72" s="971"/>
      <c r="S72" s="971"/>
      <c r="T72" s="971"/>
      <c r="U72" s="971"/>
      <c r="V72" s="971"/>
      <c r="W72" s="971"/>
      <c r="X72" s="971"/>
      <c r="Y72" s="971"/>
      <c r="Z72" s="971"/>
      <c r="AA72" s="971"/>
      <c r="AB72" s="971"/>
      <c r="AC72" s="971"/>
      <c r="AD72" s="971"/>
      <c r="AE72" s="971"/>
      <c r="AF72" s="971"/>
      <c r="AG72" s="971"/>
      <c r="AH72" s="971"/>
      <c r="AI72" s="971"/>
      <c r="AJ72" s="971"/>
      <c r="AK72" s="971"/>
      <c r="AL72" s="971"/>
      <c r="AM72" s="971"/>
      <c r="AN72" s="971"/>
      <c r="AO72" s="971"/>
      <c r="AP72" s="971"/>
      <c r="AQ72" s="971"/>
      <c r="AR72" s="971"/>
      <c r="AS72" s="971"/>
      <c r="AT72" s="971"/>
      <c r="AU72" s="971"/>
      <c r="AV72" s="971"/>
      <c r="AW72" s="971"/>
      <c r="AX72" s="971"/>
      <c r="AY72" s="971"/>
      <c r="AZ72" s="972"/>
      <c r="BA72" s="972"/>
      <c r="BB72" s="972"/>
      <c r="BC72" s="972"/>
      <c r="BD72" s="973"/>
      <c r="BE72" s="229"/>
      <c r="BF72" s="229"/>
      <c r="BG72" s="229"/>
      <c r="BH72" s="229"/>
      <c r="BI72" s="229"/>
      <c r="BJ72" s="229"/>
      <c r="BK72" s="229"/>
      <c r="BL72" s="229"/>
      <c r="BM72" s="229"/>
      <c r="BN72" s="229"/>
      <c r="BO72" s="229"/>
      <c r="BP72" s="229"/>
      <c r="BQ72" s="226">
        <v>66</v>
      </c>
      <c r="BR72" s="231"/>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18"/>
    </row>
    <row r="73" spans="1:131" ht="26.25" customHeight="1" x14ac:dyDescent="0.2">
      <c r="A73" s="226">
        <v>6</v>
      </c>
      <c r="B73" s="974"/>
      <c r="C73" s="975"/>
      <c r="D73" s="975"/>
      <c r="E73" s="975"/>
      <c r="F73" s="975"/>
      <c r="G73" s="975"/>
      <c r="H73" s="975"/>
      <c r="I73" s="975"/>
      <c r="J73" s="975"/>
      <c r="K73" s="975"/>
      <c r="L73" s="975"/>
      <c r="M73" s="975"/>
      <c r="N73" s="975"/>
      <c r="O73" s="975"/>
      <c r="P73" s="976"/>
      <c r="Q73" s="977"/>
      <c r="R73" s="971"/>
      <c r="S73" s="971"/>
      <c r="T73" s="971"/>
      <c r="U73" s="971"/>
      <c r="V73" s="971"/>
      <c r="W73" s="971"/>
      <c r="X73" s="971"/>
      <c r="Y73" s="971"/>
      <c r="Z73" s="971"/>
      <c r="AA73" s="971"/>
      <c r="AB73" s="971"/>
      <c r="AC73" s="971"/>
      <c r="AD73" s="971"/>
      <c r="AE73" s="971"/>
      <c r="AF73" s="971"/>
      <c r="AG73" s="971"/>
      <c r="AH73" s="971"/>
      <c r="AI73" s="971"/>
      <c r="AJ73" s="971"/>
      <c r="AK73" s="971"/>
      <c r="AL73" s="971"/>
      <c r="AM73" s="971"/>
      <c r="AN73" s="971"/>
      <c r="AO73" s="971"/>
      <c r="AP73" s="971"/>
      <c r="AQ73" s="971"/>
      <c r="AR73" s="971"/>
      <c r="AS73" s="971"/>
      <c r="AT73" s="971"/>
      <c r="AU73" s="971"/>
      <c r="AV73" s="971"/>
      <c r="AW73" s="971"/>
      <c r="AX73" s="971"/>
      <c r="AY73" s="971"/>
      <c r="AZ73" s="972"/>
      <c r="BA73" s="972"/>
      <c r="BB73" s="972"/>
      <c r="BC73" s="972"/>
      <c r="BD73" s="973"/>
      <c r="BE73" s="229"/>
      <c r="BF73" s="229"/>
      <c r="BG73" s="229"/>
      <c r="BH73" s="229"/>
      <c r="BI73" s="229"/>
      <c r="BJ73" s="229"/>
      <c r="BK73" s="229"/>
      <c r="BL73" s="229"/>
      <c r="BM73" s="229"/>
      <c r="BN73" s="229"/>
      <c r="BO73" s="229"/>
      <c r="BP73" s="229"/>
      <c r="BQ73" s="226">
        <v>67</v>
      </c>
      <c r="BR73" s="231"/>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18"/>
    </row>
    <row r="74" spans="1:131" ht="26.25" customHeight="1" x14ac:dyDescent="0.2">
      <c r="A74" s="226">
        <v>7</v>
      </c>
      <c r="B74" s="974"/>
      <c r="C74" s="975"/>
      <c r="D74" s="975"/>
      <c r="E74" s="975"/>
      <c r="F74" s="975"/>
      <c r="G74" s="975"/>
      <c r="H74" s="975"/>
      <c r="I74" s="975"/>
      <c r="J74" s="975"/>
      <c r="K74" s="975"/>
      <c r="L74" s="975"/>
      <c r="M74" s="975"/>
      <c r="N74" s="975"/>
      <c r="O74" s="975"/>
      <c r="P74" s="976"/>
      <c r="Q74" s="977"/>
      <c r="R74" s="971"/>
      <c r="S74" s="971"/>
      <c r="T74" s="971"/>
      <c r="U74" s="971"/>
      <c r="V74" s="971"/>
      <c r="W74" s="971"/>
      <c r="X74" s="971"/>
      <c r="Y74" s="971"/>
      <c r="Z74" s="971"/>
      <c r="AA74" s="971"/>
      <c r="AB74" s="971"/>
      <c r="AC74" s="971"/>
      <c r="AD74" s="971"/>
      <c r="AE74" s="971"/>
      <c r="AF74" s="971"/>
      <c r="AG74" s="971"/>
      <c r="AH74" s="971"/>
      <c r="AI74" s="971"/>
      <c r="AJ74" s="971"/>
      <c r="AK74" s="971"/>
      <c r="AL74" s="971"/>
      <c r="AM74" s="971"/>
      <c r="AN74" s="971"/>
      <c r="AO74" s="971"/>
      <c r="AP74" s="971"/>
      <c r="AQ74" s="971"/>
      <c r="AR74" s="971"/>
      <c r="AS74" s="971"/>
      <c r="AT74" s="971"/>
      <c r="AU74" s="971"/>
      <c r="AV74" s="971"/>
      <c r="AW74" s="971"/>
      <c r="AX74" s="971"/>
      <c r="AY74" s="971"/>
      <c r="AZ74" s="972"/>
      <c r="BA74" s="972"/>
      <c r="BB74" s="972"/>
      <c r="BC74" s="972"/>
      <c r="BD74" s="973"/>
      <c r="BE74" s="229"/>
      <c r="BF74" s="229"/>
      <c r="BG74" s="229"/>
      <c r="BH74" s="229"/>
      <c r="BI74" s="229"/>
      <c r="BJ74" s="229"/>
      <c r="BK74" s="229"/>
      <c r="BL74" s="229"/>
      <c r="BM74" s="229"/>
      <c r="BN74" s="229"/>
      <c r="BO74" s="229"/>
      <c r="BP74" s="229"/>
      <c r="BQ74" s="226">
        <v>68</v>
      </c>
      <c r="BR74" s="231"/>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18"/>
    </row>
    <row r="75" spans="1:131" ht="26.25" customHeight="1" x14ac:dyDescent="0.2">
      <c r="A75" s="226">
        <v>8</v>
      </c>
      <c r="B75" s="974"/>
      <c r="C75" s="975"/>
      <c r="D75" s="975"/>
      <c r="E75" s="975"/>
      <c r="F75" s="975"/>
      <c r="G75" s="975"/>
      <c r="H75" s="975"/>
      <c r="I75" s="975"/>
      <c r="J75" s="975"/>
      <c r="K75" s="975"/>
      <c r="L75" s="975"/>
      <c r="M75" s="975"/>
      <c r="N75" s="975"/>
      <c r="O75" s="975"/>
      <c r="P75" s="976"/>
      <c r="Q75" s="978"/>
      <c r="R75" s="979"/>
      <c r="S75" s="979"/>
      <c r="T75" s="979"/>
      <c r="U75" s="980"/>
      <c r="V75" s="981"/>
      <c r="W75" s="979"/>
      <c r="X75" s="979"/>
      <c r="Y75" s="979"/>
      <c r="Z75" s="980"/>
      <c r="AA75" s="981"/>
      <c r="AB75" s="979"/>
      <c r="AC75" s="979"/>
      <c r="AD75" s="979"/>
      <c r="AE75" s="980"/>
      <c r="AF75" s="981"/>
      <c r="AG75" s="979"/>
      <c r="AH75" s="979"/>
      <c r="AI75" s="979"/>
      <c r="AJ75" s="980"/>
      <c r="AK75" s="981"/>
      <c r="AL75" s="979"/>
      <c r="AM75" s="979"/>
      <c r="AN75" s="979"/>
      <c r="AO75" s="980"/>
      <c r="AP75" s="981"/>
      <c r="AQ75" s="979"/>
      <c r="AR75" s="979"/>
      <c r="AS75" s="979"/>
      <c r="AT75" s="980"/>
      <c r="AU75" s="981"/>
      <c r="AV75" s="979"/>
      <c r="AW75" s="979"/>
      <c r="AX75" s="979"/>
      <c r="AY75" s="980"/>
      <c r="AZ75" s="972"/>
      <c r="BA75" s="972"/>
      <c r="BB75" s="972"/>
      <c r="BC75" s="972"/>
      <c r="BD75" s="973"/>
      <c r="BE75" s="229"/>
      <c r="BF75" s="229"/>
      <c r="BG75" s="229"/>
      <c r="BH75" s="229"/>
      <c r="BI75" s="229"/>
      <c r="BJ75" s="229"/>
      <c r="BK75" s="229"/>
      <c r="BL75" s="229"/>
      <c r="BM75" s="229"/>
      <c r="BN75" s="229"/>
      <c r="BO75" s="229"/>
      <c r="BP75" s="229"/>
      <c r="BQ75" s="226">
        <v>69</v>
      </c>
      <c r="BR75" s="231"/>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18"/>
    </row>
    <row r="76" spans="1:131" ht="26.25" customHeight="1" x14ac:dyDescent="0.2">
      <c r="A76" s="226">
        <v>9</v>
      </c>
      <c r="B76" s="974"/>
      <c r="C76" s="975"/>
      <c r="D76" s="975"/>
      <c r="E76" s="975"/>
      <c r="F76" s="975"/>
      <c r="G76" s="975"/>
      <c r="H76" s="975"/>
      <c r="I76" s="975"/>
      <c r="J76" s="975"/>
      <c r="K76" s="975"/>
      <c r="L76" s="975"/>
      <c r="M76" s="975"/>
      <c r="N76" s="975"/>
      <c r="O76" s="975"/>
      <c r="P76" s="976"/>
      <c r="Q76" s="978"/>
      <c r="R76" s="979"/>
      <c r="S76" s="979"/>
      <c r="T76" s="979"/>
      <c r="U76" s="980"/>
      <c r="V76" s="981"/>
      <c r="W76" s="979"/>
      <c r="X76" s="979"/>
      <c r="Y76" s="979"/>
      <c r="Z76" s="980"/>
      <c r="AA76" s="981"/>
      <c r="AB76" s="979"/>
      <c r="AC76" s="979"/>
      <c r="AD76" s="979"/>
      <c r="AE76" s="980"/>
      <c r="AF76" s="981"/>
      <c r="AG76" s="979"/>
      <c r="AH76" s="979"/>
      <c r="AI76" s="979"/>
      <c r="AJ76" s="980"/>
      <c r="AK76" s="981"/>
      <c r="AL76" s="979"/>
      <c r="AM76" s="979"/>
      <c r="AN76" s="979"/>
      <c r="AO76" s="980"/>
      <c r="AP76" s="981"/>
      <c r="AQ76" s="979"/>
      <c r="AR76" s="979"/>
      <c r="AS76" s="979"/>
      <c r="AT76" s="980"/>
      <c r="AU76" s="981"/>
      <c r="AV76" s="979"/>
      <c r="AW76" s="979"/>
      <c r="AX76" s="979"/>
      <c r="AY76" s="980"/>
      <c r="AZ76" s="972"/>
      <c r="BA76" s="972"/>
      <c r="BB76" s="972"/>
      <c r="BC76" s="972"/>
      <c r="BD76" s="973"/>
      <c r="BE76" s="229"/>
      <c r="BF76" s="229"/>
      <c r="BG76" s="229"/>
      <c r="BH76" s="229"/>
      <c r="BI76" s="229"/>
      <c r="BJ76" s="229"/>
      <c r="BK76" s="229"/>
      <c r="BL76" s="229"/>
      <c r="BM76" s="229"/>
      <c r="BN76" s="229"/>
      <c r="BO76" s="229"/>
      <c r="BP76" s="229"/>
      <c r="BQ76" s="226">
        <v>70</v>
      </c>
      <c r="BR76" s="231"/>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18"/>
    </row>
    <row r="77" spans="1:131" ht="26.25" customHeight="1" x14ac:dyDescent="0.2">
      <c r="A77" s="226">
        <v>10</v>
      </c>
      <c r="B77" s="974"/>
      <c r="C77" s="975"/>
      <c r="D77" s="975"/>
      <c r="E77" s="975"/>
      <c r="F77" s="975"/>
      <c r="G77" s="975"/>
      <c r="H77" s="975"/>
      <c r="I77" s="975"/>
      <c r="J77" s="975"/>
      <c r="K77" s="975"/>
      <c r="L77" s="975"/>
      <c r="M77" s="975"/>
      <c r="N77" s="975"/>
      <c r="O77" s="975"/>
      <c r="P77" s="976"/>
      <c r="Q77" s="978"/>
      <c r="R77" s="979"/>
      <c r="S77" s="979"/>
      <c r="T77" s="979"/>
      <c r="U77" s="980"/>
      <c r="V77" s="981"/>
      <c r="W77" s="979"/>
      <c r="X77" s="979"/>
      <c r="Y77" s="979"/>
      <c r="Z77" s="980"/>
      <c r="AA77" s="981"/>
      <c r="AB77" s="979"/>
      <c r="AC77" s="979"/>
      <c r="AD77" s="979"/>
      <c r="AE77" s="980"/>
      <c r="AF77" s="981"/>
      <c r="AG77" s="979"/>
      <c r="AH77" s="979"/>
      <c r="AI77" s="979"/>
      <c r="AJ77" s="980"/>
      <c r="AK77" s="981"/>
      <c r="AL77" s="979"/>
      <c r="AM77" s="979"/>
      <c r="AN77" s="979"/>
      <c r="AO77" s="980"/>
      <c r="AP77" s="981"/>
      <c r="AQ77" s="979"/>
      <c r="AR77" s="979"/>
      <c r="AS77" s="979"/>
      <c r="AT77" s="980"/>
      <c r="AU77" s="981"/>
      <c r="AV77" s="979"/>
      <c r="AW77" s="979"/>
      <c r="AX77" s="979"/>
      <c r="AY77" s="980"/>
      <c r="AZ77" s="972"/>
      <c r="BA77" s="972"/>
      <c r="BB77" s="972"/>
      <c r="BC77" s="972"/>
      <c r="BD77" s="973"/>
      <c r="BE77" s="229"/>
      <c r="BF77" s="229"/>
      <c r="BG77" s="229"/>
      <c r="BH77" s="229"/>
      <c r="BI77" s="229"/>
      <c r="BJ77" s="229"/>
      <c r="BK77" s="229"/>
      <c r="BL77" s="229"/>
      <c r="BM77" s="229"/>
      <c r="BN77" s="229"/>
      <c r="BO77" s="229"/>
      <c r="BP77" s="229"/>
      <c r="BQ77" s="226">
        <v>71</v>
      </c>
      <c r="BR77" s="231"/>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18"/>
    </row>
    <row r="78" spans="1:131" ht="26.25" customHeight="1" x14ac:dyDescent="0.2">
      <c r="A78" s="226">
        <v>11</v>
      </c>
      <c r="B78" s="974"/>
      <c r="C78" s="975"/>
      <c r="D78" s="975"/>
      <c r="E78" s="975"/>
      <c r="F78" s="975"/>
      <c r="G78" s="975"/>
      <c r="H78" s="975"/>
      <c r="I78" s="975"/>
      <c r="J78" s="975"/>
      <c r="K78" s="975"/>
      <c r="L78" s="975"/>
      <c r="M78" s="975"/>
      <c r="N78" s="975"/>
      <c r="O78" s="975"/>
      <c r="P78" s="976"/>
      <c r="Q78" s="977"/>
      <c r="R78" s="971"/>
      <c r="S78" s="971"/>
      <c r="T78" s="971"/>
      <c r="U78" s="971"/>
      <c r="V78" s="971"/>
      <c r="W78" s="971"/>
      <c r="X78" s="971"/>
      <c r="Y78" s="971"/>
      <c r="Z78" s="971"/>
      <c r="AA78" s="971"/>
      <c r="AB78" s="971"/>
      <c r="AC78" s="971"/>
      <c r="AD78" s="971"/>
      <c r="AE78" s="971"/>
      <c r="AF78" s="971"/>
      <c r="AG78" s="971"/>
      <c r="AH78" s="971"/>
      <c r="AI78" s="971"/>
      <c r="AJ78" s="971"/>
      <c r="AK78" s="971"/>
      <c r="AL78" s="971"/>
      <c r="AM78" s="971"/>
      <c r="AN78" s="971"/>
      <c r="AO78" s="971"/>
      <c r="AP78" s="971"/>
      <c r="AQ78" s="971"/>
      <c r="AR78" s="971"/>
      <c r="AS78" s="971"/>
      <c r="AT78" s="971"/>
      <c r="AU78" s="971"/>
      <c r="AV78" s="971"/>
      <c r="AW78" s="971"/>
      <c r="AX78" s="971"/>
      <c r="AY78" s="971"/>
      <c r="AZ78" s="972"/>
      <c r="BA78" s="972"/>
      <c r="BB78" s="972"/>
      <c r="BC78" s="972"/>
      <c r="BD78" s="973"/>
      <c r="BE78" s="229"/>
      <c r="BF78" s="229"/>
      <c r="BG78" s="229"/>
      <c r="BH78" s="229"/>
      <c r="BI78" s="229"/>
      <c r="BJ78" s="218"/>
      <c r="BK78" s="218"/>
      <c r="BL78" s="218"/>
      <c r="BM78" s="218"/>
      <c r="BN78" s="218"/>
      <c r="BO78" s="229"/>
      <c r="BP78" s="229"/>
      <c r="BQ78" s="226">
        <v>72</v>
      </c>
      <c r="BR78" s="231"/>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18"/>
    </row>
    <row r="79" spans="1:131" ht="26.25" customHeight="1" x14ac:dyDescent="0.2">
      <c r="A79" s="226">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29"/>
      <c r="BF79" s="229"/>
      <c r="BG79" s="229"/>
      <c r="BH79" s="229"/>
      <c r="BI79" s="229"/>
      <c r="BJ79" s="218"/>
      <c r="BK79" s="218"/>
      <c r="BL79" s="218"/>
      <c r="BM79" s="218"/>
      <c r="BN79" s="218"/>
      <c r="BO79" s="229"/>
      <c r="BP79" s="229"/>
      <c r="BQ79" s="226">
        <v>73</v>
      </c>
      <c r="BR79" s="231"/>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18"/>
    </row>
    <row r="80" spans="1:131" ht="26.25" customHeight="1" x14ac:dyDescent="0.2">
      <c r="A80" s="226">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29"/>
      <c r="BF80" s="229"/>
      <c r="BG80" s="229"/>
      <c r="BH80" s="229"/>
      <c r="BI80" s="229"/>
      <c r="BJ80" s="229"/>
      <c r="BK80" s="229"/>
      <c r="BL80" s="229"/>
      <c r="BM80" s="229"/>
      <c r="BN80" s="229"/>
      <c r="BO80" s="229"/>
      <c r="BP80" s="229"/>
      <c r="BQ80" s="226">
        <v>74</v>
      </c>
      <c r="BR80" s="231"/>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18"/>
    </row>
    <row r="81" spans="1:131" ht="26.25" customHeight="1" x14ac:dyDescent="0.2">
      <c r="A81" s="226">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29"/>
      <c r="BF81" s="229"/>
      <c r="BG81" s="229"/>
      <c r="BH81" s="229"/>
      <c r="BI81" s="229"/>
      <c r="BJ81" s="229"/>
      <c r="BK81" s="229"/>
      <c r="BL81" s="229"/>
      <c r="BM81" s="229"/>
      <c r="BN81" s="229"/>
      <c r="BO81" s="229"/>
      <c r="BP81" s="229"/>
      <c r="BQ81" s="226">
        <v>75</v>
      </c>
      <c r="BR81" s="231"/>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18"/>
    </row>
    <row r="82" spans="1:131" ht="26.25" customHeight="1" x14ac:dyDescent="0.2">
      <c r="A82" s="226">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29"/>
      <c r="BF82" s="229"/>
      <c r="BG82" s="229"/>
      <c r="BH82" s="229"/>
      <c r="BI82" s="229"/>
      <c r="BJ82" s="229"/>
      <c r="BK82" s="229"/>
      <c r="BL82" s="229"/>
      <c r="BM82" s="229"/>
      <c r="BN82" s="229"/>
      <c r="BO82" s="229"/>
      <c r="BP82" s="229"/>
      <c r="BQ82" s="226">
        <v>76</v>
      </c>
      <c r="BR82" s="231"/>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18"/>
    </row>
    <row r="83" spans="1:131" ht="26.25" customHeight="1" x14ac:dyDescent="0.2">
      <c r="A83" s="226">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29"/>
      <c r="BF83" s="229"/>
      <c r="BG83" s="229"/>
      <c r="BH83" s="229"/>
      <c r="BI83" s="229"/>
      <c r="BJ83" s="229"/>
      <c r="BK83" s="229"/>
      <c r="BL83" s="229"/>
      <c r="BM83" s="229"/>
      <c r="BN83" s="229"/>
      <c r="BO83" s="229"/>
      <c r="BP83" s="229"/>
      <c r="BQ83" s="226">
        <v>77</v>
      </c>
      <c r="BR83" s="231"/>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18"/>
    </row>
    <row r="84" spans="1:131" ht="26.25" customHeight="1" x14ac:dyDescent="0.2">
      <c r="A84" s="226">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29"/>
      <c r="BF84" s="229"/>
      <c r="BG84" s="229"/>
      <c r="BH84" s="229"/>
      <c r="BI84" s="229"/>
      <c r="BJ84" s="229"/>
      <c r="BK84" s="229"/>
      <c r="BL84" s="229"/>
      <c r="BM84" s="229"/>
      <c r="BN84" s="229"/>
      <c r="BO84" s="229"/>
      <c r="BP84" s="229"/>
      <c r="BQ84" s="226">
        <v>78</v>
      </c>
      <c r="BR84" s="231"/>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18"/>
    </row>
    <row r="85" spans="1:131" ht="26.25" customHeight="1" x14ac:dyDescent="0.2">
      <c r="A85" s="226">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29"/>
      <c r="BF85" s="229"/>
      <c r="BG85" s="229"/>
      <c r="BH85" s="229"/>
      <c r="BI85" s="229"/>
      <c r="BJ85" s="229"/>
      <c r="BK85" s="229"/>
      <c r="BL85" s="229"/>
      <c r="BM85" s="229"/>
      <c r="BN85" s="229"/>
      <c r="BO85" s="229"/>
      <c r="BP85" s="229"/>
      <c r="BQ85" s="226">
        <v>79</v>
      </c>
      <c r="BR85" s="231"/>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18"/>
    </row>
    <row r="86" spans="1:131" ht="26.25" customHeight="1" x14ac:dyDescent="0.2">
      <c r="A86" s="226">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29"/>
      <c r="BF86" s="229"/>
      <c r="BG86" s="229"/>
      <c r="BH86" s="229"/>
      <c r="BI86" s="229"/>
      <c r="BJ86" s="229"/>
      <c r="BK86" s="229"/>
      <c r="BL86" s="229"/>
      <c r="BM86" s="229"/>
      <c r="BN86" s="229"/>
      <c r="BO86" s="229"/>
      <c r="BP86" s="229"/>
      <c r="BQ86" s="226">
        <v>80</v>
      </c>
      <c r="BR86" s="231"/>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18"/>
    </row>
    <row r="87" spans="1:131" ht="26.25" customHeight="1" x14ac:dyDescent="0.2">
      <c r="A87" s="232">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29"/>
      <c r="BF87" s="229"/>
      <c r="BG87" s="229"/>
      <c r="BH87" s="229"/>
      <c r="BI87" s="229"/>
      <c r="BJ87" s="229"/>
      <c r="BK87" s="229"/>
      <c r="BL87" s="229"/>
      <c r="BM87" s="229"/>
      <c r="BN87" s="229"/>
      <c r="BO87" s="229"/>
      <c r="BP87" s="229"/>
      <c r="BQ87" s="226">
        <v>81</v>
      </c>
      <c r="BR87" s="231"/>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18"/>
    </row>
    <row r="88" spans="1:131" ht="26.25" customHeight="1" thickBot="1" x14ac:dyDescent="0.25">
      <c r="A88" s="228" t="s">
        <v>376</v>
      </c>
      <c r="B88" s="937" t="s">
        <v>398</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v>16597</v>
      </c>
      <c r="AG88" s="959"/>
      <c r="AH88" s="959"/>
      <c r="AI88" s="959"/>
      <c r="AJ88" s="959"/>
      <c r="AK88" s="963"/>
      <c r="AL88" s="963"/>
      <c r="AM88" s="963"/>
      <c r="AN88" s="963"/>
      <c r="AO88" s="963"/>
      <c r="AP88" s="959" t="s">
        <v>544</v>
      </c>
      <c r="AQ88" s="959"/>
      <c r="AR88" s="959"/>
      <c r="AS88" s="959"/>
      <c r="AT88" s="959"/>
      <c r="AU88" s="959" t="s">
        <v>544</v>
      </c>
      <c r="AV88" s="959"/>
      <c r="AW88" s="959"/>
      <c r="AX88" s="959"/>
      <c r="AY88" s="959"/>
      <c r="AZ88" s="960"/>
      <c r="BA88" s="960"/>
      <c r="BB88" s="960"/>
      <c r="BC88" s="960"/>
      <c r="BD88" s="961"/>
      <c r="BE88" s="229"/>
      <c r="BF88" s="229"/>
      <c r="BG88" s="229"/>
      <c r="BH88" s="229"/>
      <c r="BI88" s="229"/>
      <c r="BJ88" s="229"/>
      <c r="BK88" s="229"/>
      <c r="BL88" s="229"/>
      <c r="BM88" s="229"/>
      <c r="BN88" s="229"/>
      <c r="BO88" s="229"/>
      <c r="BP88" s="229"/>
      <c r="BQ88" s="226">
        <v>82</v>
      </c>
      <c r="BR88" s="231"/>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18"/>
    </row>
    <row r="89" spans="1:131" ht="26.25" hidden="1" customHeight="1" x14ac:dyDescent="0.2">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18"/>
    </row>
    <row r="90" spans="1:131" ht="26.25" hidden="1" customHeight="1" x14ac:dyDescent="0.2">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18"/>
    </row>
    <row r="91" spans="1:131" ht="26.25" hidden="1" customHeight="1" x14ac:dyDescent="0.2">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18"/>
    </row>
    <row r="92" spans="1:131" ht="26.25" hidden="1" customHeight="1" x14ac:dyDescent="0.2">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18"/>
    </row>
    <row r="93" spans="1:131" ht="26.25" hidden="1" customHeight="1" x14ac:dyDescent="0.2">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18"/>
    </row>
    <row r="94" spans="1:131" ht="26.25" hidden="1" customHeight="1" x14ac:dyDescent="0.2">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18"/>
    </row>
    <row r="95" spans="1:131" ht="26.25" hidden="1" customHeight="1" x14ac:dyDescent="0.2">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18"/>
    </row>
    <row r="96" spans="1:131" ht="26.25" hidden="1" customHeight="1" x14ac:dyDescent="0.2">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18"/>
    </row>
    <row r="97" spans="1:131" ht="26.25" hidden="1" customHeight="1" x14ac:dyDescent="0.2">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18"/>
    </row>
    <row r="98" spans="1:131" ht="26.25" hidden="1" customHeight="1" x14ac:dyDescent="0.2">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18"/>
    </row>
    <row r="99" spans="1:131" ht="26.25" hidden="1" customHeight="1" x14ac:dyDescent="0.2">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18"/>
    </row>
    <row r="100" spans="1:131" ht="26.25" hidden="1" customHeight="1" x14ac:dyDescent="0.2">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18"/>
    </row>
    <row r="101" spans="1:131" ht="26.25" hidden="1" customHeight="1" x14ac:dyDescent="0.2">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18"/>
    </row>
    <row r="102" spans="1:131" ht="26.25" customHeight="1" thickBot="1" x14ac:dyDescent="0.25">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376</v>
      </c>
      <c r="BR102" s="937" t="s">
        <v>399</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v>5</v>
      </c>
      <c r="CS102" s="953"/>
      <c r="CT102" s="953"/>
      <c r="CU102" s="953"/>
      <c r="CV102" s="954"/>
      <c r="CW102" s="952" t="s">
        <v>544</v>
      </c>
      <c r="CX102" s="953"/>
      <c r="CY102" s="953"/>
      <c r="CZ102" s="953"/>
      <c r="DA102" s="954"/>
      <c r="DB102" s="952">
        <v>686</v>
      </c>
      <c r="DC102" s="953"/>
      <c r="DD102" s="953"/>
      <c r="DE102" s="953"/>
      <c r="DF102" s="954"/>
      <c r="DG102" s="952" t="s">
        <v>544</v>
      </c>
      <c r="DH102" s="953"/>
      <c r="DI102" s="953"/>
      <c r="DJ102" s="953"/>
      <c r="DK102" s="954"/>
      <c r="DL102" s="952" t="s">
        <v>544</v>
      </c>
      <c r="DM102" s="953"/>
      <c r="DN102" s="953"/>
      <c r="DO102" s="953"/>
      <c r="DP102" s="954"/>
      <c r="DQ102" s="952" t="s">
        <v>544</v>
      </c>
      <c r="DR102" s="953"/>
      <c r="DS102" s="953"/>
      <c r="DT102" s="953"/>
      <c r="DU102" s="954"/>
      <c r="DV102" s="937"/>
      <c r="DW102" s="938"/>
      <c r="DX102" s="938"/>
      <c r="DY102" s="938"/>
      <c r="DZ102" s="939"/>
      <c r="EA102" s="218"/>
    </row>
    <row r="103" spans="1:131" ht="26.25" customHeight="1" x14ac:dyDescent="0.2">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40" t="s">
        <v>400</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18"/>
    </row>
    <row r="104" spans="1:131" ht="26.25" customHeight="1" x14ac:dyDescent="0.2">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41" t="s">
        <v>401</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18"/>
    </row>
    <row r="105" spans="1:131" ht="11.25" customHeight="1" x14ac:dyDescent="0.2">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2">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5">
      <c r="A107" s="237" t="s">
        <v>402</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403</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2">
      <c r="A108" s="942" t="s">
        <v>404</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405</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18" customFormat="1" ht="26.25" customHeight="1" x14ac:dyDescent="0.2">
      <c r="A109" s="895" t="s">
        <v>406</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407</v>
      </c>
      <c r="AB109" s="896"/>
      <c r="AC109" s="896"/>
      <c r="AD109" s="896"/>
      <c r="AE109" s="897"/>
      <c r="AF109" s="898" t="s">
        <v>408</v>
      </c>
      <c r="AG109" s="896"/>
      <c r="AH109" s="896"/>
      <c r="AI109" s="896"/>
      <c r="AJ109" s="897"/>
      <c r="AK109" s="898" t="s">
        <v>294</v>
      </c>
      <c r="AL109" s="896"/>
      <c r="AM109" s="896"/>
      <c r="AN109" s="896"/>
      <c r="AO109" s="897"/>
      <c r="AP109" s="898" t="s">
        <v>409</v>
      </c>
      <c r="AQ109" s="896"/>
      <c r="AR109" s="896"/>
      <c r="AS109" s="896"/>
      <c r="AT109" s="929"/>
      <c r="AU109" s="895" t="s">
        <v>406</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407</v>
      </c>
      <c r="BR109" s="896"/>
      <c r="BS109" s="896"/>
      <c r="BT109" s="896"/>
      <c r="BU109" s="897"/>
      <c r="BV109" s="898" t="s">
        <v>408</v>
      </c>
      <c r="BW109" s="896"/>
      <c r="BX109" s="896"/>
      <c r="BY109" s="896"/>
      <c r="BZ109" s="897"/>
      <c r="CA109" s="898" t="s">
        <v>294</v>
      </c>
      <c r="CB109" s="896"/>
      <c r="CC109" s="896"/>
      <c r="CD109" s="896"/>
      <c r="CE109" s="897"/>
      <c r="CF109" s="936" t="s">
        <v>409</v>
      </c>
      <c r="CG109" s="936"/>
      <c r="CH109" s="936"/>
      <c r="CI109" s="936"/>
      <c r="CJ109" s="936"/>
      <c r="CK109" s="898" t="s">
        <v>410</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407</v>
      </c>
      <c r="DH109" s="896"/>
      <c r="DI109" s="896"/>
      <c r="DJ109" s="896"/>
      <c r="DK109" s="897"/>
      <c r="DL109" s="898" t="s">
        <v>408</v>
      </c>
      <c r="DM109" s="896"/>
      <c r="DN109" s="896"/>
      <c r="DO109" s="896"/>
      <c r="DP109" s="897"/>
      <c r="DQ109" s="898" t="s">
        <v>294</v>
      </c>
      <c r="DR109" s="896"/>
      <c r="DS109" s="896"/>
      <c r="DT109" s="896"/>
      <c r="DU109" s="897"/>
      <c r="DV109" s="898" t="s">
        <v>409</v>
      </c>
      <c r="DW109" s="896"/>
      <c r="DX109" s="896"/>
      <c r="DY109" s="896"/>
      <c r="DZ109" s="929"/>
    </row>
    <row r="110" spans="1:131" s="218" customFormat="1" ht="26.25" customHeight="1" x14ac:dyDescent="0.2">
      <c r="A110" s="807" t="s">
        <v>411</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722450</v>
      </c>
      <c r="AB110" s="889"/>
      <c r="AC110" s="889"/>
      <c r="AD110" s="889"/>
      <c r="AE110" s="890"/>
      <c r="AF110" s="891">
        <v>746256</v>
      </c>
      <c r="AG110" s="889"/>
      <c r="AH110" s="889"/>
      <c r="AI110" s="889"/>
      <c r="AJ110" s="890"/>
      <c r="AK110" s="891">
        <v>698840</v>
      </c>
      <c r="AL110" s="889"/>
      <c r="AM110" s="889"/>
      <c r="AN110" s="889"/>
      <c r="AO110" s="890"/>
      <c r="AP110" s="892">
        <v>10.199999999999999</v>
      </c>
      <c r="AQ110" s="893"/>
      <c r="AR110" s="893"/>
      <c r="AS110" s="893"/>
      <c r="AT110" s="894"/>
      <c r="AU110" s="930" t="s">
        <v>69</v>
      </c>
      <c r="AV110" s="931"/>
      <c r="AW110" s="931"/>
      <c r="AX110" s="931"/>
      <c r="AY110" s="931"/>
      <c r="AZ110" s="860" t="s">
        <v>412</v>
      </c>
      <c r="BA110" s="808"/>
      <c r="BB110" s="808"/>
      <c r="BC110" s="808"/>
      <c r="BD110" s="808"/>
      <c r="BE110" s="808"/>
      <c r="BF110" s="808"/>
      <c r="BG110" s="808"/>
      <c r="BH110" s="808"/>
      <c r="BI110" s="808"/>
      <c r="BJ110" s="808"/>
      <c r="BK110" s="808"/>
      <c r="BL110" s="808"/>
      <c r="BM110" s="808"/>
      <c r="BN110" s="808"/>
      <c r="BO110" s="808"/>
      <c r="BP110" s="809"/>
      <c r="BQ110" s="861">
        <v>8047657</v>
      </c>
      <c r="BR110" s="842"/>
      <c r="BS110" s="842"/>
      <c r="BT110" s="842"/>
      <c r="BU110" s="842"/>
      <c r="BV110" s="842">
        <v>7519363</v>
      </c>
      <c r="BW110" s="842"/>
      <c r="BX110" s="842"/>
      <c r="BY110" s="842"/>
      <c r="BZ110" s="842"/>
      <c r="CA110" s="842">
        <v>7170173</v>
      </c>
      <c r="CB110" s="842"/>
      <c r="CC110" s="842"/>
      <c r="CD110" s="842"/>
      <c r="CE110" s="842"/>
      <c r="CF110" s="866">
        <v>104.8</v>
      </c>
      <c r="CG110" s="867"/>
      <c r="CH110" s="867"/>
      <c r="CI110" s="867"/>
      <c r="CJ110" s="867"/>
      <c r="CK110" s="926" t="s">
        <v>413</v>
      </c>
      <c r="CL110" s="819"/>
      <c r="CM110" s="860" t="s">
        <v>414</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18" customFormat="1" ht="26.25" customHeight="1" x14ac:dyDescent="0.2">
      <c r="A111" s="774" t="s">
        <v>415</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5" t="s">
        <v>416</v>
      </c>
      <c r="BA111" s="752"/>
      <c r="BB111" s="752"/>
      <c r="BC111" s="752"/>
      <c r="BD111" s="752"/>
      <c r="BE111" s="752"/>
      <c r="BF111" s="752"/>
      <c r="BG111" s="752"/>
      <c r="BH111" s="752"/>
      <c r="BI111" s="752"/>
      <c r="BJ111" s="752"/>
      <c r="BK111" s="752"/>
      <c r="BL111" s="752"/>
      <c r="BM111" s="752"/>
      <c r="BN111" s="752"/>
      <c r="BO111" s="752"/>
      <c r="BP111" s="753"/>
      <c r="BQ111" s="816">
        <v>688352</v>
      </c>
      <c r="BR111" s="817"/>
      <c r="BS111" s="817"/>
      <c r="BT111" s="817"/>
      <c r="BU111" s="817"/>
      <c r="BV111" s="817">
        <v>688352</v>
      </c>
      <c r="BW111" s="817"/>
      <c r="BX111" s="817"/>
      <c r="BY111" s="817"/>
      <c r="BZ111" s="817"/>
      <c r="CA111" s="817">
        <v>685711</v>
      </c>
      <c r="CB111" s="817"/>
      <c r="CC111" s="817"/>
      <c r="CD111" s="817"/>
      <c r="CE111" s="817"/>
      <c r="CF111" s="875">
        <v>10</v>
      </c>
      <c r="CG111" s="876"/>
      <c r="CH111" s="876"/>
      <c r="CI111" s="876"/>
      <c r="CJ111" s="876"/>
      <c r="CK111" s="927"/>
      <c r="CL111" s="821"/>
      <c r="CM111" s="815" t="s">
        <v>417</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122</v>
      </c>
      <c r="DH111" s="817"/>
      <c r="DI111" s="817"/>
      <c r="DJ111" s="817"/>
      <c r="DK111" s="817"/>
      <c r="DL111" s="817" t="s">
        <v>122</v>
      </c>
      <c r="DM111" s="817"/>
      <c r="DN111" s="817"/>
      <c r="DO111" s="817"/>
      <c r="DP111" s="817"/>
      <c r="DQ111" s="817" t="s">
        <v>122</v>
      </c>
      <c r="DR111" s="817"/>
      <c r="DS111" s="817"/>
      <c r="DT111" s="817"/>
      <c r="DU111" s="817"/>
      <c r="DV111" s="794" t="s">
        <v>122</v>
      </c>
      <c r="DW111" s="794"/>
      <c r="DX111" s="794"/>
      <c r="DY111" s="794"/>
      <c r="DZ111" s="795"/>
    </row>
    <row r="112" spans="1:131" s="218" customFormat="1" ht="26.25" customHeight="1" x14ac:dyDescent="0.2">
      <c r="A112" s="912" t="s">
        <v>418</v>
      </c>
      <c r="B112" s="913"/>
      <c r="C112" s="752" t="s">
        <v>419</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122</v>
      </c>
      <c r="AB112" s="780"/>
      <c r="AC112" s="780"/>
      <c r="AD112" s="780"/>
      <c r="AE112" s="781"/>
      <c r="AF112" s="782" t="s">
        <v>122</v>
      </c>
      <c r="AG112" s="780"/>
      <c r="AH112" s="780"/>
      <c r="AI112" s="780"/>
      <c r="AJ112" s="781"/>
      <c r="AK112" s="782" t="s">
        <v>122</v>
      </c>
      <c r="AL112" s="780"/>
      <c r="AM112" s="780"/>
      <c r="AN112" s="780"/>
      <c r="AO112" s="781"/>
      <c r="AP112" s="824" t="s">
        <v>122</v>
      </c>
      <c r="AQ112" s="825"/>
      <c r="AR112" s="825"/>
      <c r="AS112" s="825"/>
      <c r="AT112" s="826"/>
      <c r="AU112" s="932"/>
      <c r="AV112" s="933"/>
      <c r="AW112" s="933"/>
      <c r="AX112" s="933"/>
      <c r="AY112" s="933"/>
      <c r="AZ112" s="815" t="s">
        <v>420</v>
      </c>
      <c r="BA112" s="752"/>
      <c r="BB112" s="752"/>
      <c r="BC112" s="752"/>
      <c r="BD112" s="752"/>
      <c r="BE112" s="752"/>
      <c r="BF112" s="752"/>
      <c r="BG112" s="752"/>
      <c r="BH112" s="752"/>
      <c r="BI112" s="752"/>
      <c r="BJ112" s="752"/>
      <c r="BK112" s="752"/>
      <c r="BL112" s="752"/>
      <c r="BM112" s="752"/>
      <c r="BN112" s="752"/>
      <c r="BO112" s="752"/>
      <c r="BP112" s="753"/>
      <c r="BQ112" s="816">
        <v>7157427</v>
      </c>
      <c r="BR112" s="817"/>
      <c r="BS112" s="817"/>
      <c r="BT112" s="817"/>
      <c r="BU112" s="817"/>
      <c r="BV112" s="817">
        <v>7143438</v>
      </c>
      <c r="BW112" s="817"/>
      <c r="BX112" s="817"/>
      <c r="BY112" s="817"/>
      <c r="BZ112" s="817"/>
      <c r="CA112" s="817">
        <v>6951954</v>
      </c>
      <c r="CB112" s="817"/>
      <c r="CC112" s="817"/>
      <c r="CD112" s="817"/>
      <c r="CE112" s="817"/>
      <c r="CF112" s="875">
        <v>101.6</v>
      </c>
      <c r="CG112" s="876"/>
      <c r="CH112" s="876"/>
      <c r="CI112" s="876"/>
      <c r="CJ112" s="876"/>
      <c r="CK112" s="927"/>
      <c r="CL112" s="821"/>
      <c r="CM112" s="815" t="s">
        <v>421</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122</v>
      </c>
      <c r="DH112" s="817"/>
      <c r="DI112" s="817"/>
      <c r="DJ112" s="817"/>
      <c r="DK112" s="817"/>
      <c r="DL112" s="817" t="s">
        <v>122</v>
      </c>
      <c r="DM112" s="817"/>
      <c r="DN112" s="817"/>
      <c r="DO112" s="817"/>
      <c r="DP112" s="817"/>
      <c r="DQ112" s="817" t="s">
        <v>122</v>
      </c>
      <c r="DR112" s="817"/>
      <c r="DS112" s="817"/>
      <c r="DT112" s="817"/>
      <c r="DU112" s="817"/>
      <c r="DV112" s="794" t="s">
        <v>122</v>
      </c>
      <c r="DW112" s="794"/>
      <c r="DX112" s="794"/>
      <c r="DY112" s="794"/>
      <c r="DZ112" s="795"/>
    </row>
    <row r="113" spans="1:130" s="218" customFormat="1" ht="26.25" customHeight="1" x14ac:dyDescent="0.2">
      <c r="A113" s="914"/>
      <c r="B113" s="915"/>
      <c r="C113" s="752" t="s">
        <v>422</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483737</v>
      </c>
      <c r="AB113" s="919"/>
      <c r="AC113" s="919"/>
      <c r="AD113" s="919"/>
      <c r="AE113" s="920"/>
      <c r="AF113" s="921">
        <v>466440</v>
      </c>
      <c r="AG113" s="919"/>
      <c r="AH113" s="919"/>
      <c r="AI113" s="919"/>
      <c r="AJ113" s="920"/>
      <c r="AK113" s="921">
        <v>451199</v>
      </c>
      <c r="AL113" s="919"/>
      <c r="AM113" s="919"/>
      <c r="AN113" s="919"/>
      <c r="AO113" s="920"/>
      <c r="AP113" s="922">
        <v>6.6</v>
      </c>
      <c r="AQ113" s="923"/>
      <c r="AR113" s="923"/>
      <c r="AS113" s="923"/>
      <c r="AT113" s="924"/>
      <c r="AU113" s="932"/>
      <c r="AV113" s="933"/>
      <c r="AW113" s="933"/>
      <c r="AX113" s="933"/>
      <c r="AY113" s="933"/>
      <c r="AZ113" s="815" t="s">
        <v>423</v>
      </c>
      <c r="BA113" s="752"/>
      <c r="BB113" s="752"/>
      <c r="BC113" s="752"/>
      <c r="BD113" s="752"/>
      <c r="BE113" s="752"/>
      <c r="BF113" s="752"/>
      <c r="BG113" s="752"/>
      <c r="BH113" s="752"/>
      <c r="BI113" s="752"/>
      <c r="BJ113" s="752"/>
      <c r="BK113" s="752"/>
      <c r="BL113" s="752"/>
      <c r="BM113" s="752"/>
      <c r="BN113" s="752"/>
      <c r="BO113" s="752"/>
      <c r="BP113" s="753"/>
      <c r="BQ113" s="816" t="s">
        <v>122</v>
      </c>
      <c r="BR113" s="817"/>
      <c r="BS113" s="817"/>
      <c r="BT113" s="817"/>
      <c r="BU113" s="817"/>
      <c r="BV113" s="817" t="s">
        <v>122</v>
      </c>
      <c r="BW113" s="817"/>
      <c r="BX113" s="817"/>
      <c r="BY113" s="817"/>
      <c r="BZ113" s="817"/>
      <c r="CA113" s="817" t="s">
        <v>122</v>
      </c>
      <c r="CB113" s="817"/>
      <c r="CC113" s="817"/>
      <c r="CD113" s="817"/>
      <c r="CE113" s="817"/>
      <c r="CF113" s="875" t="s">
        <v>122</v>
      </c>
      <c r="CG113" s="876"/>
      <c r="CH113" s="876"/>
      <c r="CI113" s="876"/>
      <c r="CJ113" s="876"/>
      <c r="CK113" s="927"/>
      <c r="CL113" s="821"/>
      <c r="CM113" s="815" t="s">
        <v>424</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122</v>
      </c>
      <c r="DH113" s="780"/>
      <c r="DI113" s="780"/>
      <c r="DJ113" s="780"/>
      <c r="DK113" s="781"/>
      <c r="DL113" s="782" t="s">
        <v>122</v>
      </c>
      <c r="DM113" s="780"/>
      <c r="DN113" s="780"/>
      <c r="DO113" s="780"/>
      <c r="DP113" s="781"/>
      <c r="DQ113" s="782" t="s">
        <v>122</v>
      </c>
      <c r="DR113" s="780"/>
      <c r="DS113" s="780"/>
      <c r="DT113" s="780"/>
      <c r="DU113" s="781"/>
      <c r="DV113" s="824" t="s">
        <v>122</v>
      </c>
      <c r="DW113" s="825"/>
      <c r="DX113" s="825"/>
      <c r="DY113" s="825"/>
      <c r="DZ113" s="826"/>
    </row>
    <row r="114" spans="1:130" s="218" customFormat="1" ht="26.25" customHeight="1" x14ac:dyDescent="0.2">
      <c r="A114" s="914"/>
      <c r="B114" s="915"/>
      <c r="C114" s="752" t="s">
        <v>425</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t="s">
        <v>122</v>
      </c>
      <c r="AB114" s="780"/>
      <c r="AC114" s="780"/>
      <c r="AD114" s="780"/>
      <c r="AE114" s="781"/>
      <c r="AF114" s="782" t="s">
        <v>122</v>
      </c>
      <c r="AG114" s="780"/>
      <c r="AH114" s="780"/>
      <c r="AI114" s="780"/>
      <c r="AJ114" s="781"/>
      <c r="AK114" s="782" t="s">
        <v>122</v>
      </c>
      <c r="AL114" s="780"/>
      <c r="AM114" s="780"/>
      <c r="AN114" s="780"/>
      <c r="AO114" s="781"/>
      <c r="AP114" s="824" t="s">
        <v>122</v>
      </c>
      <c r="AQ114" s="825"/>
      <c r="AR114" s="825"/>
      <c r="AS114" s="825"/>
      <c r="AT114" s="826"/>
      <c r="AU114" s="932"/>
      <c r="AV114" s="933"/>
      <c r="AW114" s="933"/>
      <c r="AX114" s="933"/>
      <c r="AY114" s="933"/>
      <c r="AZ114" s="815" t="s">
        <v>426</v>
      </c>
      <c r="BA114" s="752"/>
      <c r="BB114" s="752"/>
      <c r="BC114" s="752"/>
      <c r="BD114" s="752"/>
      <c r="BE114" s="752"/>
      <c r="BF114" s="752"/>
      <c r="BG114" s="752"/>
      <c r="BH114" s="752"/>
      <c r="BI114" s="752"/>
      <c r="BJ114" s="752"/>
      <c r="BK114" s="752"/>
      <c r="BL114" s="752"/>
      <c r="BM114" s="752"/>
      <c r="BN114" s="752"/>
      <c r="BO114" s="752"/>
      <c r="BP114" s="753"/>
      <c r="BQ114" s="816">
        <v>2067090</v>
      </c>
      <c r="BR114" s="817"/>
      <c r="BS114" s="817"/>
      <c r="BT114" s="817"/>
      <c r="BU114" s="817"/>
      <c r="BV114" s="817">
        <v>2059270</v>
      </c>
      <c r="BW114" s="817"/>
      <c r="BX114" s="817"/>
      <c r="BY114" s="817"/>
      <c r="BZ114" s="817"/>
      <c r="CA114" s="817">
        <v>2049779</v>
      </c>
      <c r="CB114" s="817"/>
      <c r="CC114" s="817"/>
      <c r="CD114" s="817"/>
      <c r="CE114" s="817"/>
      <c r="CF114" s="875">
        <v>29.9</v>
      </c>
      <c r="CG114" s="876"/>
      <c r="CH114" s="876"/>
      <c r="CI114" s="876"/>
      <c r="CJ114" s="876"/>
      <c r="CK114" s="927"/>
      <c r="CL114" s="821"/>
      <c r="CM114" s="815" t="s">
        <v>427</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18" customFormat="1" ht="26.25" customHeight="1" x14ac:dyDescent="0.2">
      <c r="A115" s="914"/>
      <c r="B115" s="915"/>
      <c r="C115" s="752" t="s">
        <v>428</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t="s">
        <v>122</v>
      </c>
      <c r="AB115" s="919"/>
      <c r="AC115" s="919"/>
      <c r="AD115" s="919"/>
      <c r="AE115" s="920"/>
      <c r="AF115" s="921" t="s">
        <v>122</v>
      </c>
      <c r="AG115" s="919"/>
      <c r="AH115" s="919"/>
      <c r="AI115" s="919"/>
      <c r="AJ115" s="920"/>
      <c r="AK115" s="921" t="s">
        <v>122</v>
      </c>
      <c r="AL115" s="919"/>
      <c r="AM115" s="919"/>
      <c r="AN115" s="919"/>
      <c r="AO115" s="920"/>
      <c r="AP115" s="922" t="s">
        <v>122</v>
      </c>
      <c r="AQ115" s="923"/>
      <c r="AR115" s="923"/>
      <c r="AS115" s="923"/>
      <c r="AT115" s="924"/>
      <c r="AU115" s="932"/>
      <c r="AV115" s="933"/>
      <c r="AW115" s="933"/>
      <c r="AX115" s="933"/>
      <c r="AY115" s="933"/>
      <c r="AZ115" s="815" t="s">
        <v>429</v>
      </c>
      <c r="BA115" s="752"/>
      <c r="BB115" s="752"/>
      <c r="BC115" s="752"/>
      <c r="BD115" s="752"/>
      <c r="BE115" s="752"/>
      <c r="BF115" s="752"/>
      <c r="BG115" s="752"/>
      <c r="BH115" s="752"/>
      <c r="BI115" s="752"/>
      <c r="BJ115" s="752"/>
      <c r="BK115" s="752"/>
      <c r="BL115" s="752"/>
      <c r="BM115" s="752"/>
      <c r="BN115" s="752"/>
      <c r="BO115" s="752"/>
      <c r="BP115" s="753"/>
      <c r="BQ115" s="816" t="s">
        <v>122</v>
      </c>
      <c r="BR115" s="817"/>
      <c r="BS115" s="817"/>
      <c r="BT115" s="817"/>
      <c r="BU115" s="817"/>
      <c r="BV115" s="817" t="s">
        <v>122</v>
      </c>
      <c r="BW115" s="817"/>
      <c r="BX115" s="817"/>
      <c r="BY115" s="817"/>
      <c r="BZ115" s="817"/>
      <c r="CA115" s="817" t="s">
        <v>122</v>
      </c>
      <c r="CB115" s="817"/>
      <c r="CC115" s="817"/>
      <c r="CD115" s="817"/>
      <c r="CE115" s="817"/>
      <c r="CF115" s="875" t="s">
        <v>122</v>
      </c>
      <c r="CG115" s="876"/>
      <c r="CH115" s="876"/>
      <c r="CI115" s="876"/>
      <c r="CJ115" s="876"/>
      <c r="CK115" s="927"/>
      <c r="CL115" s="821"/>
      <c r="CM115" s="815" t="s">
        <v>430</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v>688352</v>
      </c>
      <c r="DH115" s="780"/>
      <c r="DI115" s="780"/>
      <c r="DJ115" s="780"/>
      <c r="DK115" s="781"/>
      <c r="DL115" s="782">
        <v>688352</v>
      </c>
      <c r="DM115" s="780"/>
      <c r="DN115" s="780"/>
      <c r="DO115" s="780"/>
      <c r="DP115" s="781"/>
      <c r="DQ115" s="782">
        <v>685711</v>
      </c>
      <c r="DR115" s="780"/>
      <c r="DS115" s="780"/>
      <c r="DT115" s="780"/>
      <c r="DU115" s="781"/>
      <c r="DV115" s="824">
        <v>10</v>
      </c>
      <c r="DW115" s="825"/>
      <c r="DX115" s="825"/>
      <c r="DY115" s="825"/>
      <c r="DZ115" s="826"/>
    </row>
    <row r="116" spans="1:130" s="218" customFormat="1" ht="26.25" customHeight="1" x14ac:dyDescent="0.2">
      <c r="A116" s="916"/>
      <c r="B116" s="917"/>
      <c r="C116" s="839" t="s">
        <v>431</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122</v>
      </c>
      <c r="AB116" s="780"/>
      <c r="AC116" s="780"/>
      <c r="AD116" s="780"/>
      <c r="AE116" s="781"/>
      <c r="AF116" s="782" t="s">
        <v>122</v>
      </c>
      <c r="AG116" s="780"/>
      <c r="AH116" s="780"/>
      <c r="AI116" s="780"/>
      <c r="AJ116" s="781"/>
      <c r="AK116" s="782" t="s">
        <v>122</v>
      </c>
      <c r="AL116" s="780"/>
      <c r="AM116" s="780"/>
      <c r="AN116" s="780"/>
      <c r="AO116" s="781"/>
      <c r="AP116" s="824" t="s">
        <v>122</v>
      </c>
      <c r="AQ116" s="825"/>
      <c r="AR116" s="825"/>
      <c r="AS116" s="825"/>
      <c r="AT116" s="826"/>
      <c r="AU116" s="932"/>
      <c r="AV116" s="933"/>
      <c r="AW116" s="933"/>
      <c r="AX116" s="933"/>
      <c r="AY116" s="933"/>
      <c r="AZ116" s="909" t="s">
        <v>432</v>
      </c>
      <c r="BA116" s="910"/>
      <c r="BB116" s="910"/>
      <c r="BC116" s="910"/>
      <c r="BD116" s="910"/>
      <c r="BE116" s="910"/>
      <c r="BF116" s="910"/>
      <c r="BG116" s="910"/>
      <c r="BH116" s="910"/>
      <c r="BI116" s="910"/>
      <c r="BJ116" s="910"/>
      <c r="BK116" s="910"/>
      <c r="BL116" s="910"/>
      <c r="BM116" s="910"/>
      <c r="BN116" s="910"/>
      <c r="BO116" s="910"/>
      <c r="BP116" s="911"/>
      <c r="BQ116" s="816" t="s">
        <v>122</v>
      </c>
      <c r="BR116" s="817"/>
      <c r="BS116" s="817"/>
      <c r="BT116" s="817"/>
      <c r="BU116" s="817"/>
      <c r="BV116" s="817" t="s">
        <v>122</v>
      </c>
      <c r="BW116" s="817"/>
      <c r="BX116" s="817"/>
      <c r="BY116" s="817"/>
      <c r="BZ116" s="817"/>
      <c r="CA116" s="817" t="s">
        <v>122</v>
      </c>
      <c r="CB116" s="817"/>
      <c r="CC116" s="817"/>
      <c r="CD116" s="817"/>
      <c r="CE116" s="817"/>
      <c r="CF116" s="875" t="s">
        <v>122</v>
      </c>
      <c r="CG116" s="876"/>
      <c r="CH116" s="876"/>
      <c r="CI116" s="876"/>
      <c r="CJ116" s="876"/>
      <c r="CK116" s="927"/>
      <c r="CL116" s="821"/>
      <c r="CM116" s="815" t="s">
        <v>433</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122</v>
      </c>
      <c r="DH116" s="780"/>
      <c r="DI116" s="780"/>
      <c r="DJ116" s="780"/>
      <c r="DK116" s="781"/>
      <c r="DL116" s="782" t="s">
        <v>122</v>
      </c>
      <c r="DM116" s="780"/>
      <c r="DN116" s="780"/>
      <c r="DO116" s="780"/>
      <c r="DP116" s="781"/>
      <c r="DQ116" s="782" t="s">
        <v>122</v>
      </c>
      <c r="DR116" s="780"/>
      <c r="DS116" s="780"/>
      <c r="DT116" s="780"/>
      <c r="DU116" s="781"/>
      <c r="DV116" s="824" t="s">
        <v>122</v>
      </c>
      <c r="DW116" s="825"/>
      <c r="DX116" s="825"/>
      <c r="DY116" s="825"/>
      <c r="DZ116" s="826"/>
    </row>
    <row r="117" spans="1:130" s="218" customFormat="1" ht="26.25" customHeight="1" x14ac:dyDescent="0.2">
      <c r="A117" s="895" t="s">
        <v>177</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434</v>
      </c>
      <c r="Z117" s="897"/>
      <c r="AA117" s="902">
        <v>1206187</v>
      </c>
      <c r="AB117" s="903"/>
      <c r="AC117" s="903"/>
      <c r="AD117" s="903"/>
      <c r="AE117" s="904"/>
      <c r="AF117" s="905">
        <v>1212696</v>
      </c>
      <c r="AG117" s="903"/>
      <c r="AH117" s="903"/>
      <c r="AI117" s="903"/>
      <c r="AJ117" s="904"/>
      <c r="AK117" s="905">
        <v>1150039</v>
      </c>
      <c r="AL117" s="903"/>
      <c r="AM117" s="903"/>
      <c r="AN117" s="903"/>
      <c r="AO117" s="904"/>
      <c r="AP117" s="906"/>
      <c r="AQ117" s="907"/>
      <c r="AR117" s="907"/>
      <c r="AS117" s="907"/>
      <c r="AT117" s="908"/>
      <c r="AU117" s="932"/>
      <c r="AV117" s="933"/>
      <c r="AW117" s="933"/>
      <c r="AX117" s="933"/>
      <c r="AY117" s="933"/>
      <c r="AZ117" s="863" t="s">
        <v>435</v>
      </c>
      <c r="BA117" s="864"/>
      <c r="BB117" s="864"/>
      <c r="BC117" s="864"/>
      <c r="BD117" s="864"/>
      <c r="BE117" s="864"/>
      <c r="BF117" s="864"/>
      <c r="BG117" s="864"/>
      <c r="BH117" s="864"/>
      <c r="BI117" s="864"/>
      <c r="BJ117" s="864"/>
      <c r="BK117" s="864"/>
      <c r="BL117" s="864"/>
      <c r="BM117" s="864"/>
      <c r="BN117" s="864"/>
      <c r="BO117" s="864"/>
      <c r="BP117" s="865"/>
      <c r="BQ117" s="816" t="s">
        <v>122</v>
      </c>
      <c r="BR117" s="817"/>
      <c r="BS117" s="817"/>
      <c r="BT117" s="817"/>
      <c r="BU117" s="817"/>
      <c r="BV117" s="817" t="s">
        <v>122</v>
      </c>
      <c r="BW117" s="817"/>
      <c r="BX117" s="817"/>
      <c r="BY117" s="817"/>
      <c r="BZ117" s="817"/>
      <c r="CA117" s="817" t="s">
        <v>122</v>
      </c>
      <c r="CB117" s="817"/>
      <c r="CC117" s="817"/>
      <c r="CD117" s="817"/>
      <c r="CE117" s="817"/>
      <c r="CF117" s="875" t="s">
        <v>122</v>
      </c>
      <c r="CG117" s="876"/>
      <c r="CH117" s="876"/>
      <c r="CI117" s="876"/>
      <c r="CJ117" s="876"/>
      <c r="CK117" s="927"/>
      <c r="CL117" s="821"/>
      <c r="CM117" s="815" t="s">
        <v>436</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t="s">
        <v>122</v>
      </c>
      <c r="DR117" s="780"/>
      <c r="DS117" s="780"/>
      <c r="DT117" s="780"/>
      <c r="DU117" s="781"/>
      <c r="DV117" s="824" t="s">
        <v>122</v>
      </c>
      <c r="DW117" s="825"/>
      <c r="DX117" s="825"/>
      <c r="DY117" s="825"/>
      <c r="DZ117" s="826"/>
    </row>
    <row r="118" spans="1:130" s="218" customFormat="1" ht="26.25" customHeight="1" x14ac:dyDescent="0.2">
      <c r="A118" s="895" t="s">
        <v>410</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407</v>
      </c>
      <c r="AB118" s="896"/>
      <c r="AC118" s="896"/>
      <c r="AD118" s="896"/>
      <c r="AE118" s="897"/>
      <c r="AF118" s="898" t="s">
        <v>408</v>
      </c>
      <c r="AG118" s="896"/>
      <c r="AH118" s="896"/>
      <c r="AI118" s="896"/>
      <c r="AJ118" s="897"/>
      <c r="AK118" s="898" t="s">
        <v>294</v>
      </c>
      <c r="AL118" s="896"/>
      <c r="AM118" s="896"/>
      <c r="AN118" s="896"/>
      <c r="AO118" s="897"/>
      <c r="AP118" s="899" t="s">
        <v>409</v>
      </c>
      <c r="AQ118" s="900"/>
      <c r="AR118" s="900"/>
      <c r="AS118" s="900"/>
      <c r="AT118" s="901"/>
      <c r="AU118" s="932"/>
      <c r="AV118" s="933"/>
      <c r="AW118" s="933"/>
      <c r="AX118" s="933"/>
      <c r="AY118" s="933"/>
      <c r="AZ118" s="838" t="s">
        <v>437</v>
      </c>
      <c r="BA118" s="839"/>
      <c r="BB118" s="839"/>
      <c r="BC118" s="839"/>
      <c r="BD118" s="839"/>
      <c r="BE118" s="839"/>
      <c r="BF118" s="839"/>
      <c r="BG118" s="839"/>
      <c r="BH118" s="839"/>
      <c r="BI118" s="839"/>
      <c r="BJ118" s="839"/>
      <c r="BK118" s="839"/>
      <c r="BL118" s="839"/>
      <c r="BM118" s="839"/>
      <c r="BN118" s="839"/>
      <c r="BO118" s="839"/>
      <c r="BP118" s="840"/>
      <c r="BQ118" s="879" t="s">
        <v>122</v>
      </c>
      <c r="BR118" s="845"/>
      <c r="BS118" s="845"/>
      <c r="BT118" s="845"/>
      <c r="BU118" s="845"/>
      <c r="BV118" s="845" t="s">
        <v>122</v>
      </c>
      <c r="BW118" s="845"/>
      <c r="BX118" s="845"/>
      <c r="BY118" s="845"/>
      <c r="BZ118" s="845"/>
      <c r="CA118" s="845" t="s">
        <v>122</v>
      </c>
      <c r="CB118" s="845"/>
      <c r="CC118" s="845"/>
      <c r="CD118" s="845"/>
      <c r="CE118" s="845"/>
      <c r="CF118" s="875" t="s">
        <v>122</v>
      </c>
      <c r="CG118" s="876"/>
      <c r="CH118" s="876"/>
      <c r="CI118" s="876"/>
      <c r="CJ118" s="876"/>
      <c r="CK118" s="927"/>
      <c r="CL118" s="821"/>
      <c r="CM118" s="815" t="s">
        <v>438</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18" customFormat="1" ht="26.25" customHeight="1" x14ac:dyDescent="0.2">
      <c r="A119" s="818" t="s">
        <v>413</v>
      </c>
      <c r="B119" s="819"/>
      <c r="C119" s="860" t="s">
        <v>414</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39" t="s">
        <v>177</v>
      </c>
      <c r="BA119" s="239"/>
      <c r="BB119" s="239"/>
      <c r="BC119" s="239"/>
      <c r="BD119" s="239"/>
      <c r="BE119" s="239"/>
      <c r="BF119" s="239"/>
      <c r="BG119" s="239"/>
      <c r="BH119" s="239"/>
      <c r="BI119" s="239"/>
      <c r="BJ119" s="239"/>
      <c r="BK119" s="239"/>
      <c r="BL119" s="239"/>
      <c r="BM119" s="239"/>
      <c r="BN119" s="239"/>
      <c r="BO119" s="877" t="s">
        <v>439</v>
      </c>
      <c r="BP119" s="878"/>
      <c r="BQ119" s="879">
        <v>17960526</v>
      </c>
      <c r="BR119" s="845"/>
      <c r="BS119" s="845"/>
      <c r="BT119" s="845"/>
      <c r="BU119" s="845"/>
      <c r="BV119" s="845">
        <v>17410423</v>
      </c>
      <c r="BW119" s="845"/>
      <c r="BX119" s="845"/>
      <c r="BY119" s="845"/>
      <c r="BZ119" s="845"/>
      <c r="CA119" s="845">
        <v>16857617</v>
      </c>
      <c r="CB119" s="845"/>
      <c r="CC119" s="845"/>
      <c r="CD119" s="845"/>
      <c r="CE119" s="845"/>
      <c r="CF119" s="748"/>
      <c r="CG119" s="749"/>
      <c r="CH119" s="749"/>
      <c r="CI119" s="749"/>
      <c r="CJ119" s="834"/>
      <c r="CK119" s="928"/>
      <c r="CL119" s="823"/>
      <c r="CM119" s="838" t="s">
        <v>440</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t="s">
        <v>122</v>
      </c>
      <c r="DH119" s="764"/>
      <c r="DI119" s="764"/>
      <c r="DJ119" s="764"/>
      <c r="DK119" s="765"/>
      <c r="DL119" s="766" t="s">
        <v>122</v>
      </c>
      <c r="DM119" s="764"/>
      <c r="DN119" s="764"/>
      <c r="DO119" s="764"/>
      <c r="DP119" s="765"/>
      <c r="DQ119" s="766" t="s">
        <v>122</v>
      </c>
      <c r="DR119" s="764"/>
      <c r="DS119" s="764"/>
      <c r="DT119" s="764"/>
      <c r="DU119" s="765"/>
      <c r="DV119" s="848" t="s">
        <v>122</v>
      </c>
      <c r="DW119" s="849"/>
      <c r="DX119" s="849"/>
      <c r="DY119" s="849"/>
      <c r="DZ119" s="850"/>
    </row>
    <row r="120" spans="1:130" s="218" customFormat="1" ht="26.25" customHeight="1" x14ac:dyDescent="0.2">
      <c r="A120" s="820"/>
      <c r="B120" s="821"/>
      <c r="C120" s="815" t="s">
        <v>417</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441</v>
      </c>
      <c r="AV120" s="881"/>
      <c r="AW120" s="881"/>
      <c r="AX120" s="881"/>
      <c r="AY120" s="882"/>
      <c r="AZ120" s="860" t="s">
        <v>442</v>
      </c>
      <c r="BA120" s="808"/>
      <c r="BB120" s="808"/>
      <c r="BC120" s="808"/>
      <c r="BD120" s="808"/>
      <c r="BE120" s="808"/>
      <c r="BF120" s="808"/>
      <c r="BG120" s="808"/>
      <c r="BH120" s="808"/>
      <c r="BI120" s="808"/>
      <c r="BJ120" s="808"/>
      <c r="BK120" s="808"/>
      <c r="BL120" s="808"/>
      <c r="BM120" s="808"/>
      <c r="BN120" s="808"/>
      <c r="BO120" s="808"/>
      <c r="BP120" s="809"/>
      <c r="BQ120" s="861">
        <v>5554548</v>
      </c>
      <c r="BR120" s="842"/>
      <c r="BS120" s="842"/>
      <c r="BT120" s="842"/>
      <c r="BU120" s="842"/>
      <c r="BV120" s="842">
        <v>5926609</v>
      </c>
      <c r="BW120" s="842"/>
      <c r="BX120" s="842"/>
      <c r="BY120" s="842"/>
      <c r="BZ120" s="842"/>
      <c r="CA120" s="842">
        <v>5796510</v>
      </c>
      <c r="CB120" s="842"/>
      <c r="CC120" s="842"/>
      <c r="CD120" s="842"/>
      <c r="CE120" s="842"/>
      <c r="CF120" s="866">
        <v>84.7</v>
      </c>
      <c r="CG120" s="867"/>
      <c r="CH120" s="867"/>
      <c r="CI120" s="867"/>
      <c r="CJ120" s="867"/>
      <c r="CK120" s="868" t="s">
        <v>443</v>
      </c>
      <c r="CL120" s="852"/>
      <c r="CM120" s="852"/>
      <c r="CN120" s="852"/>
      <c r="CO120" s="853"/>
      <c r="CP120" s="872" t="s">
        <v>391</v>
      </c>
      <c r="CQ120" s="873"/>
      <c r="CR120" s="873"/>
      <c r="CS120" s="873"/>
      <c r="CT120" s="873"/>
      <c r="CU120" s="873"/>
      <c r="CV120" s="873"/>
      <c r="CW120" s="873"/>
      <c r="CX120" s="873"/>
      <c r="CY120" s="873"/>
      <c r="CZ120" s="873"/>
      <c r="DA120" s="873"/>
      <c r="DB120" s="873"/>
      <c r="DC120" s="873"/>
      <c r="DD120" s="873"/>
      <c r="DE120" s="873"/>
      <c r="DF120" s="874"/>
      <c r="DG120" s="861">
        <v>7157427</v>
      </c>
      <c r="DH120" s="842"/>
      <c r="DI120" s="842"/>
      <c r="DJ120" s="842"/>
      <c r="DK120" s="842"/>
      <c r="DL120" s="842">
        <v>7143438</v>
      </c>
      <c r="DM120" s="842"/>
      <c r="DN120" s="842"/>
      <c r="DO120" s="842"/>
      <c r="DP120" s="842"/>
      <c r="DQ120" s="842">
        <v>6951954</v>
      </c>
      <c r="DR120" s="842"/>
      <c r="DS120" s="842"/>
      <c r="DT120" s="842"/>
      <c r="DU120" s="842"/>
      <c r="DV120" s="843">
        <v>101.6</v>
      </c>
      <c r="DW120" s="843"/>
      <c r="DX120" s="843"/>
      <c r="DY120" s="843"/>
      <c r="DZ120" s="844"/>
    </row>
    <row r="121" spans="1:130" s="218" customFormat="1" ht="26.25" customHeight="1" x14ac:dyDescent="0.2">
      <c r="A121" s="820"/>
      <c r="B121" s="821"/>
      <c r="C121" s="863" t="s">
        <v>444</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5" t="s">
        <v>445</v>
      </c>
      <c r="BA121" s="752"/>
      <c r="BB121" s="752"/>
      <c r="BC121" s="752"/>
      <c r="BD121" s="752"/>
      <c r="BE121" s="752"/>
      <c r="BF121" s="752"/>
      <c r="BG121" s="752"/>
      <c r="BH121" s="752"/>
      <c r="BI121" s="752"/>
      <c r="BJ121" s="752"/>
      <c r="BK121" s="752"/>
      <c r="BL121" s="752"/>
      <c r="BM121" s="752"/>
      <c r="BN121" s="752"/>
      <c r="BO121" s="752"/>
      <c r="BP121" s="753"/>
      <c r="BQ121" s="816">
        <v>899200</v>
      </c>
      <c r="BR121" s="817"/>
      <c r="BS121" s="817"/>
      <c r="BT121" s="817"/>
      <c r="BU121" s="817"/>
      <c r="BV121" s="817">
        <v>913480</v>
      </c>
      <c r="BW121" s="817"/>
      <c r="BX121" s="817"/>
      <c r="BY121" s="817"/>
      <c r="BZ121" s="817"/>
      <c r="CA121" s="817">
        <v>910559</v>
      </c>
      <c r="CB121" s="817"/>
      <c r="CC121" s="817"/>
      <c r="CD121" s="817"/>
      <c r="CE121" s="817"/>
      <c r="CF121" s="875">
        <v>13.3</v>
      </c>
      <c r="CG121" s="876"/>
      <c r="CH121" s="876"/>
      <c r="CI121" s="876"/>
      <c r="CJ121" s="876"/>
      <c r="CK121" s="869"/>
      <c r="CL121" s="855"/>
      <c r="CM121" s="855"/>
      <c r="CN121" s="855"/>
      <c r="CO121" s="856"/>
      <c r="CP121" s="835" t="s">
        <v>389</v>
      </c>
      <c r="CQ121" s="836"/>
      <c r="CR121" s="836"/>
      <c r="CS121" s="836"/>
      <c r="CT121" s="836"/>
      <c r="CU121" s="836"/>
      <c r="CV121" s="836"/>
      <c r="CW121" s="836"/>
      <c r="CX121" s="836"/>
      <c r="CY121" s="836"/>
      <c r="CZ121" s="836"/>
      <c r="DA121" s="836"/>
      <c r="DB121" s="836"/>
      <c r="DC121" s="836"/>
      <c r="DD121" s="836"/>
      <c r="DE121" s="836"/>
      <c r="DF121" s="837"/>
      <c r="DG121" s="816" t="s">
        <v>122</v>
      </c>
      <c r="DH121" s="817"/>
      <c r="DI121" s="817"/>
      <c r="DJ121" s="817"/>
      <c r="DK121" s="817"/>
      <c r="DL121" s="817" t="s">
        <v>122</v>
      </c>
      <c r="DM121" s="817"/>
      <c r="DN121" s="817"/>
      <c r="DO121" s="817"/>
      <c r="DP121" s="817"/>
      <c r="DQ121" s="817" t="s">
        <v>122</v>
      </c>
      <c r="DR121" s="817"/>
      <c r="DS121" s="817"/>
      <c r="DT121" s="817"/>
      <c r="DU121" s="817"/>
      <c r="DV121" s="794" t="s">
        <v>122</v>
      </c>
      <c r="DW121" s="794"/>
      <c r="DX121" s="794"/>
      <c r="DY121" s="794"/>
      <c r="DZ121" s="795"/>
    </row>
    <row r="122" spans="1:130" s="218" customFormat="1" ht="26.25" customHeight="1" x14ac:dyDescent="0.2">
      <c r="A122" s="820"/>
      <c r="B122" s="821"/>
      <c r="C122" s="815" t="s">
        <v>427</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446</v>
      </c>
      <c r="BA122" s="839"/>
      <c r="BB122" s="839"/>
      <c r="BC122" s="839"/>
      <c r="BD122" s="839"/>
      <c r="BE122" s="839"/>
      <c r="BF122" s="839"/>
      <c r="BG122" s="839"/>
      <c r="BH122" s="839"/>
      <c r="BI122" s="839"/>
      <c r="BJ122" s="839"/>
      <c r="BK122" s="839"/>
      <c r="BL122" s="839"/>
      <c r="BM122" s="839"/>
      <c r="BN122" s="839"/>
      <c r="BO122" s="839"/>
      <c r="BP122" s="840"/>
      <c r="BQ122" s="879">
        <v>10725676</v>
      </c>
      <c r="BR122" s="845"/>
      <c r="BS122" s="845"/>
      <c r="BT122" s="845"/>
      <c r="BU122" s="845"/>
      <c r="BV122" s="845">
        <v>10191757</v>
      </c>
      <c r="BW122" s="845"/>
      <c r="BX122" s="845"/>
      <c r="BY122" s="845"/>
      <c r="BZ122" s="845"/>
      <c r="CA122" s="845">
        <v>9679749</v>
      </c>
      <c r="CB122" s="845"/>
      <c r="CC122" s="845"/>
      <c r="CD122" s="845"/>
      <c r="CE122" s="845"/>
      <c r="CF122" s="846">
        <v>141.4</v>
      </c>
      <c r="CG122" s="847"/>
      <c r="CH122" s="847"/>
      <c r="CI122" s="847"/>
      <c r="CJ122" s="847"/>
      <c r="CK122" s="869"/>
      <c r="CL122" s="855"/>
      <c r="CM122" s="855"/>
      <c r="CN122" s="855"/>
      <c r="CO122" s="856"/>
      <c r="CP122" s="835" t="s">
        <v>390</v>
      </c>
      <c r="CQ122" s="836"/>
      <c r="CR122" s="836"/>
      <c r="CS122" s="836"/>
      <c r="CT122" s="836"/>
      <c r="CU122" s="836"/>
      <c r="CV122" s="836"/>
      <c r="CW122" s="836"/>
      <c r="CX122" s="836"/>
      <c r="CY122" s="836"/>
      <c r="CZ122" s="836"/>
      <c r="DA122" s="836"/>
      <c r="DB122" s="836"/>
      <c r="DC122" s="836"/>
      <c r="DD122" s="836"/>
      <c r="DE122" s="836"/>
      <c r="DF122" s="837"/>
      <c r="DG122" s="816" t="s">
        <v>122</v>
      </c>
      <c r="DH122" s="817"/>
      <c r="DI122" s="817"/>
      <c r="DJ122" s="817"/>
      <c r="DK122" s="817"/>
      <c r="DL122" s="817" t="s">
        <v>122</v>
      </c>
      <c r="DM122" s="817"/>
      <c r="DN122" s="817"/>
      <c r="DO122" s="817"/>
      <c r="DP122" s="817"/>
      <c r="DQ122" s="817" t="s">
        <v>122</v>
      </c>
      <c r="DR122" s="817"/>
      <c r="DS122" s="817"/>
      <c r="DT122" s="817"/>
      <c r="DU122" s="817"/>
      <c r="DV122" s="794" t="s">
        <v>122</v>
      </c>
      <c r="DW122" s="794"/>
      <c r="DX122" s="794"/>
      <c r="DY122" s="794"/>
      <c r="DZ122" s="795"/>
    </row>
    <row r="123" spans="1:130" s="218" customFormat="1" ht="26.25" customHeight="1" x14ac:dyDescent="0.2">
      <c r="A123" s="820"/>
      <c r="B123" s="821"/>
      <c r="C123" s="815" t="s">
        <v>433</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122</v>
      </c>
      <c r="AB123" s="780"/>
      <c r="AC123" s="780"/>
      <c r="AD123" s="780"/>
      <c r="AE123" s="781"/>
      <c r="AF123" s="782" t="s">
        <v>122</v>
      </c>
      <c r="AG123" s="780"/>
      <c r="AH123" s="780"/>
      <c r="AI123" s="780"/>
      <c r="AJ123" s="781"/>
      <c r="AK123" s="782" t="s">
        <v>122</v>
      </c>
      <c r="AL123" s="780"/>
      <c r="AM123" s="780"/>
      <c r="AN123" s="780"/>
      <c r="AO123" s="781"/>
      <c r="AP123" s="824" t="s">
        <v>122</v>
      </c>
      <c r="AQ123" s="825"/>
      <c r="AR123" s="825"/>
      <c r="AS123" s="825"/>
      <c r="AT123" s="826"/>
      <c r="AU123" s="886"/>
      <c r="AV123" s="887"/>
      <c r="AW123" s="887"/>
      <c r="AX123" s="887"/>
      <c r="AY123" s="887"/>
      <c r="AZ123" s="239" t="s">
        <v>177</v>
      </c>
      <c r="BA123" s="239"/>
      <c r="BB123" s="239"/>
      <c r="BC123" s="239"/>
      <c r="BD123" s="239"/>
      <c r="BE123" s="239"/>
      <c r="BF123" s="239"/>
      <c r="BG123" s="239"/>
      <c r="BH123" s="239"/>
      <c r="BI123" s="239"/>
      <c r="BJ123" s="239"/>
      <c r="BK123" s="239"/>
      <c r="BL123" s="239"/>
      <c r="BM123" s="239"/>
      <c r="BN123" s="239"/>
      <c r="BO123" s="877" t="s">
        <v>447</v>
      </c>
      <c r="BP123" s="878"/>
      <c r="BQ123" s="832">
        <v>17179424</v>
      </c>
      <c r="BR123" s="833"/>
      <c r="BS123" s="833"/>
      <c r="BT123" s="833"/>
      <c r="BU123" s="833"/>
      <c r="BV123" s="833">
        <v>17031846</v>
      </c>
      <c r="BW123" s="833"/>
      <c r="BX123" s="833"/>
      <c r="BY123" s="833"/>
      <c r="BZ123" s="833"/>
      <c r="CA123" s="833">
        <v>16386818</v>
      </c>
      <c r="CB123" s="833"/>
      <c r="CC123" s="833"/>
      <c r="CD123" s="833"/>
      <c r="CE123" s="833"/>
      <c r="CF123" s="748"/>
      <c r="CG123" s="749"/>
      <c r="CH123" s="749"/>
      <c r="CI123" s="749"/>
      <c r="CJ123" s="834"/>
      <c r="CK123" s="869"/>
      <c r="CL123" s="855"/>
      <c r="CM123" s="855"/>
      <c r="CN123" s="855"/>
      <c r="CO123" s="856"/>
      <c r="CP123" s="835" t="s">
        <v>388</v>
      </c>
      <c r="CQ123" s="836"/>
      <c r="CR123" s="836"/>
      <c r="CS123" s="836"/>
      <c r="CT123" s="836"/>
      <c r="CU123" s="836"/>
      <c r="CV123" s="836"/>
      <c r="CW123" s="836"/>
      <c r="CX123" s="836"/>
      <c r="CY123" s="836"/>
      <c r="CZ123" s="836"/>
      <c r="DA123" s="836"/>
      <c r="DB123" s="836"/>
      <c r="DC123" s="836"/>
      <c r="DD123" s="836"/>
      <c r="DE123" s="836"/>
      <c r="DF123" s="837"/>
      <c r="DG123" s="779" t="s">
        <v>122</v>
      </c>
      <c r="DH123" s="780"/>
      <c r="DI123" s="780"/>
      <c r="DJ123" s="780"/>
      <c r="DK123" s="781"/>
      <c r="DL123" s="782" t="s">
        <v>122</v>
      </c>
      <c r="DM123" s="780"/>
      <c r="DN123" s="780"/>
      <c r="DO123" s="780"/>
      <c r="DP123" s="781"/>
      <c r="DQ123" s="782" t="s">
        <v>122</v>
      </c>
      <c r="DR123" s="780"/>
      <c r="DS123" s="780"/>
      <c r="DT123" s="780"/>
      <c r="DU123" s="781"/>
      <c r="DV123" s="824" t="s">
        <v>122</v>
      </c>
      <c r="DW123" s="825"/>
      <c r="DX123" s="825"/>
      <c r="DY123" s="825"/>
      <c r="DZ123" s="826"/>
    </row>
    <row r="124" spans="1:130" s="218" customFormat="1" ht="26.25" customHeight="1" thickBot="1" x14ac:dyDescent="0.25">
      <c r="A124" s="820"/>
      <c r="B124" s="821"/>
      <c r="C124" s="815" t="s">
        <v>436</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t="s">
        <v>122</v>
      </c>
      <c r="AG124" s="780"/>
      <c r="AH124" s="780"/>
      <c r="AI124" s="780"/>
      <c r="AJ124" s="781"/>
      <c r="AK124" s="782" t="s">
        <v>122</v>
      </c>
      <c r="AL124" s="780"/>
      <c r="AM124" s="780"/>
      <c r="AN124" s="780"/>
      <c r="AO124" s="781"/>
      <c r="AP124" s="824" t="s">
        <v>122</v>
      </c>
      <c r="AQ124" s="825"/>
      <c r="AR124" s="825"/>
      <c r="AS124" s="825"/>
      <c r="AT124" s="826"/>
      <c r="AU124" s="827" t="s">
        <v>448</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v>11.9</v>
      </c>
      <c r="BR124" s="831"/>
      <c r="BS124" s="831"/>
      <c r="BT124" s="831"/>
      <c r="BU124" s="831"/>
      <c r="BV124" s="831">
        <v>5.7</v>
      </c>
      <c r="BW124" s="831"/>
      <c r="BX124" s="831"/>
      <c r="BY124" s="831"/>
      <c r="BZ124" s="831"/>
      <c r="CA124" s="831">
        <v>6.8</v>
      </c>
      <c r="CB124" s="831"/>
      <c r="CC124" s="831"/>
      <c r="CD124" s="831"/>
      <c r="CE124" s="831"/>
      <c r="CF124" s="726"/>
      <c r="CG124" s="727"/>
      <c r="CH124" s="727"/>
      <c r="CI124" s="727"/>
      <c r="CJ124" s="862"/>
      <c r="CK124" s="870"/>
      <c r="CL124" s="870"/>
      <c r="CM124" s="870"/>
      <c r="CN124" s="870"/>
      <c r="CO124" s="871"/>
      <c r="CP124" s="835" t="s">
        <v>449</v>
      </c>
      <c r="CQ124" s="836"/>
      <c r="CR124" s="836"/>
      <c r="CS124" s="836"/>
      <c r="CT124" s="836"/>
      <c r="CU124" s="836"/>
      <c r="CV124" s="836"/>
      <c r="CW124" s="836"/>
      <c r="CX124" s="836"/>
      <c r="CY124" s="836"/>
      <c r="CZ124" s="836"/>
      <c r="DA124" s="836"/>
      <c r="DB124" s="836"/>
      <c r="DC124" s="836"/>
      <c r="DD124" s="836"/>
      <c r="DE124" s="836"/>
      <c r="DF124" s="837"/>
      <c r="DG124" s="763" t="s">
        <v>122</v>
      </c>
      <c r="DH124" s="764"/>
      <c r="DI124" s="764"/>
      <c r="DJ124" s="764"/>
      <c r="DK124" s="765"/>
      <c r="DL124" s="766" t="s">
        <v>122</v>
      </c>
      <c r="DM124" s="764"/>
      <c r="DN124" s="764"/>
      <c r="DO124" s="764"/>
      <c r="DP124" s="765"/>
      <c r="DQ124" s="766" t="s">
        <v>122</v>
      </c>
      <c r="DR124" s="764"/>
      <c r="DS124" s="764"/>
      <c r="DT124" s="764"/>
      <c r="DU124" s="765"/>
      <c r="DV124" s="848" t="s">
        <v>122</v>
      </c>
      <c r="DW124" s="849"/>
      <c r="DX124" s="849"/>
      <c r="DY124" s="849"/>
      <c r="DZ124" s="850"/>
    </row>
    <row r="125" spans="1:130" s="218" customFormat="1" ht="26.25" customHeight="1" x14ac:dyDescent="0.2">
      <c r="A125" s="820"/>
      <c r="B125" s="821"/>
      <c r="C125" s="815" t="s">
        <v>438</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122</v>
      </c>
      <c r="AB125" s="780"/>
      <c r="AC125" s="780"/>
      <c r="AD125" s="780"/>
      <c r="AE125" s="781"/>
      <c r="AF125" s="782" t="s">
        <v>122</v>
      </c>
      <c r="AG125" s="780"/>
      <c r="AH125" s="780"/>
      <c r="AI125" s="780"/>
      <c r="AJ125" s="781"/>
      <c r="AK125" s="782" t="s">
        <v>122</v>
      </c>
      <c r="AL125" s="780"/>
      <c r="AM125" s="780"/>
      <c r="AN125" s="780"/>
      <c r="AO125" s="781"/>
      <c r="AP125" s="824" t="s">
        <v>122</v>
      </c>
      <c r="AQ125" s="825"/>
      <c r="AR125" s="825"/>
      <c r="AS125" s="825"/>
      <c r="AT125" s="826"/>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851" t="s">
        <v>450</v>
      </c>
      <c r="CL125" s="852"/>
      <c r="CM125" s="852"/>
      <c r="CN125" s="852"/>
      <c r="CO125" s="853"/>
      <c r="CP125" s="860" t="s">
        <v>451</v>
      </c>
      <c r="CQ125" s="808"/>
      <c r="CR125" s="808"/>
      <c r="CS125" s="808"/>
      <c r="CT125" s="808"/>
      <c r="CU125" s="808"/>
      <c r="CV125" s="808"/>
      <c r="CW125" s="808"/>
      <c r="CX125" s="808"/>
      <c r="CY125" s="808"/>
      <c r="CZ125" s="808"/>
      <c r="DA125" s="808"/>
      <c r="DB125" s="808"/>
      <c r="DC125" s="808"/>
      <c r="DD125" s="808"/>
      <c r="DE125" s="808"/>
      <c r="DF125" s="809"/>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18" customFormat="1" ht="26.25" customHeight="1" thickBot="1" x14ac:dyDescent="0.25">
      <c r="A126" s="820"/>
      <c r="B126" s="821"/>
      <c r="C126" s="815" t="s">
        <v>440</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122</v>
      </c>
      <c r="AB126" s="780"/>
      <c r="AC126" s="780"/>
      <c r="AD126" s="780"/>
      <c r="AE126" s="781"/>
      <c r="AF126" s="782" t="s">
        <v>122</v>
      </c>
      <c r="AG126" s="780"/>
      <c r="AH126" s="780"/>
      <c r="AI126" s="780"/>
      <c r="AJ126" s="781"/>
      <c r="AK126" s="782" t="s">
        <v>122</v>
      </c>
      <c r="AL126" s="780"/>
      <c r="AM126" s="780"/>
      <c r="AN126" s="780"/>
      <c r="AO126" s="781"/>
      <c r="AP126" s="824" t="s">
        <v>122</v>
      </c>
      <c r="AQ126" s="825"/>
      <c r="AR126" s="825"/>
      <c r="AS126" s="825"/>
      <c r="AT126" s="826"/>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854"/>
      <c r="CL126" s="855"/>
      <c r="CM126" s="855"/>
      <c r="CN126" s="855"/>
      <c r="CO126" s="856"/>
      <c r="CP126" s="815" t="s">
        <v>452</v>
      </c>
      <c r="CQ126" s="752"/>
      <c r="CR126" s="752"/>
      <c r="CS126" s="752"/>
      <c r="CT126" s="752"/>
      <c r="CU126" s="752"/>
      <c r="CV126" s="752"/>
      <c r="CW126" s="752"/>
      <c r="CX126" s="752"/>
      <c r="CY126" s="752"/>
      <c r="CZ126" s="752"/>
      <c r="DA126" s="752"/>
      <c r="DB126" s="752"/>
      <c r="DC126" s="752"/>
      <c r="DD126" s="752"/>
      <c r="DE126" s="752"/>
      <c r="DF126" s="753"/>
      <c r="DG126" s="816" t="s">
        <v>122</v>
      </c>
      <c r="DH126" s="817"/>
      <c r="DI126" s="817"/>
      <c r="DJ126" s="817"/>
      <c r="DK126" s="817"/>
      <c r="DL126" s="817" t="s">
        <v>122</v>
      </c>
      <c r="DM126" s="817"/>
      <c r="DN126" s="817"/>
      <c r="DO126" s="817"/>
      <c r="DP126" s="817"/>
      <c r="DQ126" s="817" t="s">
        <v>122</v>
      </c>
      <c r="DR126" s="817"/>
      <c r="DS126" s="817"/>
      <c r="DT126" s="817"/>
      <c r="DU126" s="817"/>
      <c r="DV126" s="794" t="s">
        <v>122</v>
      </c>
      <c r="DW126" s="794"/>
      <c r="DX126" s="794"/>
      <c r="DY126" s="794"/>
      <c r="DZ126" s="795"/>
    </row>
    <row r="127" spans="1:130" s="218" customFormat="1" ht="26.25" customHeight="1" x14ac:dyDescent="0.2">
      <c r="A127" s="822"/>
      <c r="B127" s="823"/>
      <c r="C127" s="838" t="s">
        <v>453</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t="s">
        <v>122</v>
      </c>
      <c r="AB127" s="780"/>
      <c r="AC127" s="780"/>
      <c r="AD127" s="780"/>
      <c r="AE127" s="781"/>
      <c r="AF127" s="782" t="s">
        <v>122</v>
      </c>
      <c r="AG127" s="780"/>
      <c r="AH127" s="780"/>
      <c r="AI127" s="780"/>
      <c r="AJ127" s="781"/>
      <c r="AK127" s="782" t="s">
        <v>122</v>
      </c>
      <c r="AL127" s="780"/>
      <c r="AM127" s="780"/>
      <c r="AN127" s="780"/>
      <c r="AO127" s="781"/>
      <c r="AP127" s="824" t="s">
        <v>122</v>
      </c>
      <c r="AQ127" s="825"/>
      <c r="AR127" s="825"/>
      <c r="AS127" s="825"/>
      <c r="AT127" s="826"/>
      <c r="AU127" s="220"/>
      <c r="AV127" s="220"/>
      <c r="AW127" s="220"/>
      <c r="AX127" s="841" t="s">
        <v>454</v>
      </c>
      <c r="AY127" s="812"/>
      <c r="AZ127" s="812"/>
      <c r="BA127" s="812"/>
      <c r="BB127" s="812"/>
      <c r="BC127" s="812"/>
      <c r="BD127" s="812"/>
      <c r="BE127" s="813"/>
      <c r="BF127" s="811" t="s">
        <v>455</v>
      </c>
      <c r="BG127" s="812"/>
      <c r="BH127" s="812"/>
      <c r="BI127" s="812"/>
      <c r="BJ127" s="812"/>
      <c r="BK127" s="812"/>
      <c r="BL127" s="813"/>
      <c r="BM127" s="811" t="s">
        <v>456</v>
      </c>
      <c r="BN127" s="812"/>
      <c r="BO127" s="812"/>
      <c r="BP127" s="812"/>
      <c r="BQ127" s="812"/>
      <c r="BR127" s="812"/>
      <c r="BS127" s="813"/>
      <c r="BT127" s="811" t="s">
        <v>457</v>
      </c>
      <c r="BU127" s="812"/>
      <c r="BV127" s="812"/>
      <c r="BW127" s="812"/>
      <c r="BX127" s="812"/>
      <c r="BY127" s="812"/>
      <c r="BZ127" s="814"/>
      <c r="CA127" s="220"/>
      <c r="CB127" s="220"/>
      <c r="CC127" s="220"/>
      <c r="CD127" s="243"/>
      <c r="CE127" s="243"/>
      <c r="CF127" s="243"/>
      <c r="CG127" s="220"/>
      <c r="CH127" s="220"/>
      <c r="CI127" s="220"/>
      <c r="CJ127" s="242"/>
      <c r="CK127" s="854"/>
      <c r="CL127" s="855"/>
      <c r="CM127" s="855"/>
      <c r="CN127" s="855"/>
      <c r="CO127" s="856"/>
      <c r="CP127" s="815" t="s">
        <v>458</v>
      </c>
      <c r="CQ127" s="752"/>
      <c r="CR127" s="752"/>
      <c r="CS127" s="752"/>
      <c r="CT127" s="752"/>
      <c r="CU127" s="752"/>
      <c r="CV127" s="752"/>
      <c r="CW127" s="752"/>
      <c r="CX127" s="752"/>
      <c r="CY127" s="752"/>
      <c r="CZ127" s="752"/>
      <c r="DA127" s="752"/>
      <c r="DB127" s="752"/>
      <c r="DC127" s="752"/>
      <c r="DD127" s="752"/>
      <c r="DE127" s="752"/>
      <c r="DF127" s="753"/>
      <c r="DG127" s="816" t="s">
        <v>122</v>
      </c>
      <c r="DH127" s="817"/>
      <c r="DI127" s="817"/>
      <c r="DJ127" s="817"/>
      <c r="DK127" s="817"/>
      <c r="DL127" s="817" t="s">
        <v>122</v>
      </c>
      <c r="DM127" s="817"/>
      <c r="DN127" s="817"/>
      <c r="DO127" s="817"/>
      <c r="DP127" s="817"/>
      <c r="DQ127" s="817" t="s">
        <v>122</v>
      </c>
      <c r="DR127" s="817"/>
      <c r="DS127" s="817"/>
      <c r="DT127" s="817"/>
      <c r="DU127" s="817"/>
      <c r="DV127" s="794" t="s">
        <v>122</v>
      </c>
      <c r="DW127" s="794"/>
      <c r="DX127" s="794"/>
      <c r="DY127" s="794"/>
      <c r="DZ127" s="795"/>
    </row>
    <row r="128" spans="1:130" s="218" customFormat="1" ht="26.25" customHeight="1" thickBot="1" x14ac:dyDescent="0.25">
      <c r="A128" s="796" t="s">
        <v>459</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460</v>
      </c>
      <c r="X128" s="798"/>
      <c r="Y128" s="798"/>
      <c r="Z128" s="799"/>
      <c r="AA128" s="800">
        <v>3764</v>
      </c>
      <c r="AB128" s="801"/>
      <c r="AC128" s="801"/>
      <c r="AD128" s="801"/>
      <c r="AE128" s="802"/>
      <c r="AF128" s="803">
        <v>31368</v>
      </c>
      <c r="AG128" s="801"/>
      <c r="AH128" s="801"/>
      <c r="AI128" s="801"/>
      <c r="AJ128" s="802"/>
      <c r="AK128" s="803">
        <v>33473</v>
      </c>
      <c r="AL128" s="801"/>
      <c r="AM128" s="801"/>
      <c r="AN128" s="801"/>
      <c r="AO128" s="802"/>
      <c r="AP128" s="804"/>
      <c r="AQ128" s="805"/>
      <c r="AR128" s="805"/>
      <c r="AS128" s="805"/>
      <c r="AT128" s="806"/>
      <c r="AU128" s="220"/>
      <c r="AV128" s="220"/>
      <c r="AW128" s="220"/>
      <c r="AX128" s="807" t="s">
        <v>461</v>
      </c>
      <c r="AY128" s="808"/>
      <c r="AZ128" s="808"/>
      <c r="BA128" s="808"/>
      <c r="BB128" s="808"/>
      <c r="BC128" s="808"/>
      <c r="BD128" s="808"/>
      <c r="BE128" s="809"/>
      <c r="BF128" s="786" t="s">
        <v>122</v>
      </c>
      <c r="BG128" s="787"/>
      <c r="BH128" s="787"/>
      <c r="BI128" s="787"/>
      <c r="BJ128" s="787"/>
      <c r="BK128" s="787"/>
      <c r="BL128" s="810"/>
      <c r="BM128" s="786">
        <v>13.83</v>
      </c>
      <c r="BN128" s="787"/>
      <c r="BO128" s="787"/>
      <c r="BP128" s="787"/>
      <c r="BQ128" s="787"/>
      <c r="BR128" s="787"/>
      <c r="BS128" s="810"/>
      <c r="BT128" s="786">
        <v>20</v>
      </c>
      <c r="BU128" s="787"/>
      <c r="BV128" s="787"/>
      <c r="BW128" s="787"/>
      <c r="BX128" s="787"/>
      <c r="BY128" s="787"/>
      <c r="BZ128" s="788"/>
      <c r="CA128" s="243"/>
      <c r="CB128" s="243"/>
      <c r="CC128" s="243"/>
      <c r="CD128" s="243"/>
      <c r="CE128" s="243"/>
      <c r="CF128" s="243"/>
      <c r="CG128" s="220"/>
      <c r="CH128" s="220"/>
      <c r="CI128" s="220"/>
      <c r="CJ128" s="242"/>
      <c r="CK128" s="857"/>
      <c r="CL128" s="858"/>
      <c r="CM128" s="858"/>
      <c r="CN128" s="858"/>
      <c r="CO128" s="859"/>
      <c r="CP128" s="789" t="s">
        <v>462</v>
      </c>
      <c r="CQ128" s="730"/>
      <c r="CR128" s="730"/>
      <c r="CS128" s="730"/>
      <c r="CT128" s="730"/>
      <c r="CU128" s="730"/>
      <c r="CV128" s="730"/>
      <c r="CW128" s="730"/>
      <c r="CX128" s="730"/>
      <c r="CY128" s="730"/>
      <c r="CZ128" s="730"/>
      <c r="DA128" s="730"/>
      <c r="DB128" s="730"/>
      <c r="DC128" s="730"/>
      <c r="DD128" s="730"/>
      <c r="DE128" s="730"/>
      <c r="DF128" s="731"/>
      <c r="DG128" s="790" t="s">
        <v>122</v>
      </c>
      <c r="DH128" s="791"/>
      <c r="DI128" s="791"/>
      <c r="DJ128" s="791"/>
      <c r="DK128" s="791"/>
      <c r="DL128" s="791" t="s">
        <v>122</v>
      </c>
      <c r="DM128" s="791"/>
      <c r="DN128" s="791"/>
      <c r="DO128" s="791"/>
      <c r="DP128" s="791"/>
      <c r="DQ128" s="791" t="s">
        <v>122</v>
      </c>
      <c r="DR128" s="791"/>
      <c r="DS128" s="791"/>
      <c r="DT128" s="791"/>
      <c r="DU128" s="791"/>
      <c r="DV128" s="792" t="s">
        <v>122</v>
      </c>
      <c r="DW128" s="792"/>
      <c r="DX128" s="792"/>
      <c r="DY128" s="792"/>
      <c r="DZ128" s="793"/>
    </row>
    <row r="129" spans="1:131" s="218" customFormat="1" ht="26.25" customHeight="1" x14ac:dyDescent="0.2">
      <c r="A129" s="774" t="s">
        <v>103</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463</v>
      </c>
      <c r="X129" s="777"/>
      <c r="Y129" s="777"/>
      <c r="Z129" s="778"/>
      <c r="AA129" s="779">
        <v>7443218</v>
      </c>
      <c r="AB129" s="780"/>
      <c r="AC129" s="780"/>
      <c r="AD129" s="780"/>
      <c r="AE129" s="781"/>
      <c r="AF129" s="782">
        <v>7513838</v>
      </c>
      <c r="AG129" s="780"/>
      <c r="AH129" s="780"/>
      <c r="AI129" s="780"/>
      <c r="AJ129" s="781"/>
      <c r="AK129" s="782">
        <v>7701262</v>
      </c>
      <c r="AL129" s="780"/>
      <c r="AM129" s="780"/>
      <c r="AN129" s="780"/>
      <c r="AO129" s="781"/>
      <c r="AP129" s="783"/>
      <c r="AQ129" s="784"/>
      <c r="AR129" s="784"/>
      <c r="AS129" s="784"/>
      <c r="AT129" s="785"/>
      <c r="AU129" s="221"/>
      <c r="AV129" s="221"/>
      <c r="AW129" s="221"/>
      <c r="AX129" s="751" t="s">
        <v>464</v>
      </c>
      <c r="AY129" s="752"/>
      <c r="AZ129" s="752"/>
      <c r="BA129" s="752"/>
      <c r="BB129" s="752"/>
      <c r="BC129" s="752"/>
      <c r="BD129" s="752"/>
      <c r="BE129" s="753"/>
      <c r="BF129" s="770" t="s">
        <v>122</v>
      </c>
      <c r="BG129" s="771"/>
      <c r="BH129" s="771"/>
      <c r="BI129" s="771"/>
      <c r="BJ129" s="771"/>
      <c r="BK129" s="771"/>
      <c r="BL129" s="772"/>
      <c r="BM129" s="770">
        <v>18.829999999999998</v>
      </c>
      <c r="BN129" s="771"/>
      <c r="BO129" s="771"/>
      <c r="BP129" s="771"/>
      <c r="BQ129" s="771"/>
      <c r="BR129" s="771"/>
      <c r="BS129" s="772"/>
      <c r="BT129" s="770">
        <v>30</v>
      </c>
      <c r="BU129" s="771"/>
      <c r="BV129" s="771"/>
      <c r="BW129" s="771"/>
      <c r="BX129" s="771"/>
      <c r="BY129" s="771"/>
      <c r="BZ129" s="773"/>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2">
      <c r="A130" s="774" t="s">
        <v>465</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466</v>
      </c>
      <c r="X130" s="777"/>
      <c r="Y130" s="777"/>
      <c r="Z130" s="778"/>
      <c r="AA130" s="779">
        <v>886693</v>
      </c>
      <c r="AB130" s="780"/>
      <c r="AC130" s="780"/>
      <c r="AD130" s="780"/>
      <c r="AE130" s="781"/>
      <c r="AF130" s="782">
        <v>885499</v>
      </c>
      <c r="AG130" s="780"/>
      <c r="AH130" s="780"/>
      <c r="AI130" s="780"/>
      <c r="AJ130" s="781"/>
      <c r="AK130" s="782">
        <v>856619</v>
      </c>
      <c r="AL130" s="780"/>
      <c r="AM130" s="780"/>
      <c r="AN130" s="780"/>
      <c r="AO130" s="781"/>
      <c r="AP130" s="783"/>
      <c r="AQ130" s="784"/>
      <c r="AR130" s="784"/>
      <c r="AS130" s="784"/>
      <c r="AT130" s="785"/>
      <c r="AU130" s="221"/>
      <c r="AV130" s="221"/>
      <c r="AW130" s="221"/>
      <c r="AX130" s="751" t="s">
        <v>467</v>
      </c>
      <c r="AY130" s="752"/>
      <c r="AZ130" s="752"/>
      <c r="BA130" s="752"/>
      <c r="BB130" s="752"/>
      <c r="BC130" s="752"/>
      <c r="BD130" s="752"/>
      <c r="BE130" s="753"/>
      <c r="BF130" s="754">
        <v>4.3</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5">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468</v>
      </c>
      <c r="X131" s="761"/>
      <c r="Y131" s="761"/>
      <c r="Z131" s="762"/>
      <c r="AA131" s="763">
        <v>6556525</v>
      </c>
      <c r="AB131" s="764"/>
      <c r="AC131" s="764"/>
      <c r="AD131" s="764"/>
      <c r="AE131" s="765"/>
      <c r="AF131" s="766">
        <v>6628339</v>
      </c>
      <c r="AG131" s="764"/>
      <c r="AH131" s="764"/>
      <c r="AI131" s="764"/>
      <c r="AJ131" s="765"/>
      <c r="AK131" s="766">
        <v>6844643</v>
      </c>
      <c r="AL131" s="764"/>
      <c r="AM131" s="764"/>
      <c r="AN131" s="764"/>
      <c r="AO131" s="765"/>
      <c r="AP131" s="767"/>
      <c r="AQ131" s="768"/>
      <c r="AR131" s="768"/>
      <c r="AS131" s="768"/>
      <c r="AT131" s="769"/>
      <c r="AU131" s="221"/>
      <c r="AV131" s="221"/>
      <c r="AW131" s="221"/>
      <c r="AX131" s="729" t="s">
        <v>469</v>
      </c>
      <c r="AY131" s="730"/>
      <c r="AZ131" s="730"/>
      <c r="BA131" s="730"/>
      <c r="BB131" s="730"/>
      <c r="BC131" s="730"/>
      <c r="BD131" s="730"/>
      <c r="BE131" s="731"/>
      <c r="BF131" s="732">
        <v>6.8</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2">
      <c r="A132" s="738" t="s">
        <v>470</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471</v>
      </c>
      <c r="W132" s="742"/>
      <c r="X132" s="742"/>
      <c r="Y132" s="742"/>
      <c r="Z132" s="743"/>
      <c r="AA132" s="744">
        <v>4.8155082150000004</v>
      </c>
      <c r="AB132" s="745"/>
      <c r="AC132" s="745"/>
      <c r="AD132" s="745"/>
      <c r="AE132" s="746"/>
      <c r="AF132" s="747">
        <v>4.4630939969999996</v>
      </c>
      <c r="AG132" s="745"/>
      <c r="AH132" s="745"/>
      <c r="AI132" s="745"/>
      <c r="AJ132" s="746"/>
      <c r="AK132" s="747">
        <v>3.7978167740000002</v>
      </c>
      <c r="AL132" s="745"/>
      <c r="AM132" s="745"/>
      <c r="AN132" s="745"/>
      <c r="AO132" s="746"/>
      <c r="AP132" s="748"/>
      <c r="AQ132" s="749"/>
      <c r="AR132" s="749"/>
      <c r="AS132" s="749"/>
      <c r="AT132" s="75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5">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472</v>
      </c>
      <c r="W133" s="721"/>
      <c r="X133" s="721"/>
      <c r="Y133" s="721"/>
      <c r="Z133" s="722"/>
      <c r="AA133" s="723">
        <v>4.7</v>
      </c>
      <c r="AB133" s="724"/>
      <c r="AC133" s="724"/>
      <c r="AD133" s="724"/>
      <c r="AE133" s="725"/>
      <c r="AF133" s="723">
        <v>4.8</v>
      </c>
      <c r="AG133" s="724"/>
      <c r="AH133" s="724"/>
      <c r="AI133" s="724"/>
      <c r="AJ133" s="725"/>
      <c r="AK133" s="723">
        <v>4.3</v>
      </c>
      <c r="AL133" s="724"/>
      <c r="AM133" s="724"/>
      <c r="AN133" s="724"/>
      <c r="AO133" s="725"/>
      <c r="AP133" s="726"/>
      <c r="AQ133" s="727"/>
      <c r="AR133" s="727"/>
      <c r="AS133" s="727"/>
      <c r="AT133" s="728"/>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2">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 hidden="1" x14ac:dyDescent="0.2">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nLx/P3WlnYQEVZgOjEFiZXHmULGIGYD3/gZTLaRCwgDO7o7DBzh7OFP8U/SJ6BhOgdDAGLzakLvemncXUlidMQ==" saltValue="jpaktJu9dptmAGFnh/ui/Q=="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2"/>
  <cols>
    <col min="1" max="120" width="2.81640625" style="248" customWidth="1"/>
    <col min="121" max="121" width="0" style="247" hidden="1" customWidth="1"/>
    <col min="122" max="16384" width="9" style="247" hidden="1"/>
  </cols>
  <sheetData>
    <row r="1" spans="1:120" ht="13"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ht="13" x14ac:dyDescent="0.2"/>
    <row r="3" spans="1:120" ht="13" x14ac:dyDescent="0.2"/>
    <row r="4" spans="1:120" ht="13" x14ac:dyDescent="0.2"/>
    <row r="5" spans="1:120" ht="13" x14ac:dyDescent="0.2"/>
    <row r="6" spans="1:120" ht="13" x14ac:dyDescent="0.2"/>
    <row r="7" spans="1:120" ht="13" x14ac:dyDescent="0.2"/>
    <row r="8" spans="1:120" ht="13" x14ac:dyDescent="0.2"/>
    <row r="9" spans="1:120" ht="13" x14ac:dyDescent="0.2"/>
    <row r="10" spans="1:120" ht="13" x14ac:dyDescent="0.2"/>
    <row r="11" spans="1:120" ht="13" x14ac:dyDescent="0.2"/>
    <row r="12" spans="1:120" ht="13" x14ac:dyDescent="0.2"/>
    <row r="13" spans="1:120" ht="13" x14ac:dyDescent="0.2"/>
    <row r="14" spans="1:120" ht="13" x14ac:dyDescent="0.2"/>
    <row r="15" spans="1:120" ht="13" x14ac:dyDescent="0.2"/>
    <row r="16" spans="1:120" ht="13" x14ac:dyDescent="0.2">
      <c r="DP16" s="247"/>
    </row>
    <row r="17" spans="119:120" ht="13" x14ac:dyDescent="0.2">
      <c r="DP17" s="247"/>
    </row>
    <row r="18" spans="119:120" ht="13" x14ac:dyDescent="0.2"/>
    <row r="19" spans="119:120" ht="13" x14ac:dyDescent="0.2"/>
    <row r="20" spans="119:120" ht="13" x14ac:dyDescent="0.2">
      <c r="DO20" s="247"/>
      <c r="DP20" s="247"/>
    </row>
    <row r="21" spans="119:120" ht="13" x14ac:dyDescent="0.2">
      <c r="DP21" s="247"/>
    </row>
    <row r="22" spans="119:120" ht="13" x14ac:dyDescent="0.2"/>
    <row r="23" spans="119:120" ht="13" x14ac:dyDescent="0.2">
      <c r="DO23" s="247"/>
      <c r="DP23" s="247"/>
    </row>
    <row r="24" spans="119:120" ht="13" x14ac:dyDescent="0.2">
      <c r="DP24" s="247"/>
    </row>
    <row r="25" spans="119:120" ht="13" x14ac:dyDescent="0.2">
      <c r="DP25" s="247"/>
    </row>
    <row r="26" spans="119:120" ht="13" x14ac:dyDescent="0.2">
      <c r="DO26" s="247"/>
      <c r="DP26" s="247"/>
    </row>
    <row r="27" spans="119:120" ht="13" x14ac:dyDescent="0.2"/>
    <row r="28" spans="119:120" ht="13" x14ac:dyDescent="0.2">
      <c r="DO28" s="247"/>
      <c r="DP28" s="247"/>
    </row>
    <row r="29" spans="119:120" ht="13" x14ac:dyDescent="0.2">
      <c r="DP29" s="247"/>
    </row>
    <row r="30" spans="119:120" ht="13" x14ac:dyDescent="0.2"/>
    <row r="31" spans="119:120" ht="13" x14ac:dyDescent="0.2">
      <c r="DO31" s="247"/>
      <c r="DP31" s="247"/>
    </row>
    <row r="32" spans="119:120" ht="13" x14ac:dyDescent="0.2"/>
    <row r="33" spans="98:120" ht="13" x14ac:dyDescent="0.2">
      <c r="DO33" s="247"/>
      <c r="DP33" s="247"/>
    </row>
    <row r="34" spans="98:120" ht="13" x14ac:dyDescent="0.2">
      <c r="DM34" s="247"/>
    </row>
    <row r="35" spans="98:120" ht="13" x14ac:dyDescent="0.2">
      <c r="CT35" s="247"/>
      <c r="CU35" s="247"/>
      <c r="CV35" s="247"/>
      <c r="CY35" s="247"/>
      <c r="CZ35" s="247"/>
      <c r="DA35" s="247"/>
      <c r="DD35" s="247"/>
      <c r="DE35" s="247"/>
      <c r="DF35" s="247"/>
      <c r="DI35" s="247"/>
      <c r="DJ35" s="247"/>
      <c r="DK35" s="247"/>
      <c r="DM35" s="247"/>
      <c r="DN35" s="247"/>
      <c r="DO35" s="247"/>
      <c r="DP35" s="247"/>
    </row>
    <row r="36" spans="98:120" ht="13" x14ac:dyDescent="0.2"/>
    <row r="37" spans="98:120" ht="13" x14ac:dyDescent="0.2">
      <c r="CW37" s="247"/>
      <c r="DB37" s="247"/>
      <c r="DG37" s="247"/>
      <c r="DL37" s="247"/>
      <c r="DP37" s="247"/>
    </row>
    <row r="38" spans="98:120" ht="13" x14ac:dyDescent="0.2">
      <c r="CT38" s="247"/>
      <c r="CU38" s="247"/>
      <c r="CV38" s="247"/>
      <c r="CW38" s="247"/>
      <c r="CY38" s="247"/>
      <c r="CZ38" s="247"/>
      <c r="DA38" s="247"/>
      <c r="DB38" s="247"/>
      <c r="DD38" s="247"/>
      <c r="DE38" s="247"/>
      <c r="DF38" s="247"/>
      <c r="DG38" s="247"/>
      <c r="DI38" s="247"/>
      <c r="DJ38" s="247"/>
      <c r="DK38" s="247"/>
      <c r="DL38" s="247"/>
      <c r="DN38" s="247"/>
      <c r="DO38" s="247"/>
      <c r="DP38" s="247"/>
    </row>
    <row r="39" spans="98:120" ht="13" x14ac:dyDescent="0.2"/>
    <row r="40" spans="98:120" ht="13" x14ac:dyDescent="0.2"/>
    <row r="41" spans="98:120" ht="13" x14ac:dyDescent="0.2"/>
    <row r="42" spans="98:120" ht="13" x14ac:dyDescent="0.2"/>
    <row r="43" spans="98:120" ht="13" x14ac:dyDescent="0.2"/>
    <row r="44" spans="98:120" ht="13" x14ac:dyDescent="0.2"/>
    <row r="45" spans="98:120" ht="13" x14ac:dyDescent="0.2"/>
    <row r="46" spans="98:120" ht="13" x14ac:dyDescent="0.2"/>
    <row r="47" spans="98:120" ht="13" x14ac:dyDescent="0.2"/>
    <row r="48" spans="98:120" ht="13" x14ac:dyDescent="0.2"/>
    <row r="49" spans="22:120" ht="13" x14ac:dyDescent="0.2">
      <c r="DN49" s="247"/>
      <c r="DO49" s="247"/>
      <c r="DP49" s="247"/>
    </row>
    <row r="50" spans="22:120" ht="13" x14ac:dyDescent="0.2"/>
    <row r="51" spans="22:120" ht="13" x14ac:dyDescent="0.2"/>
    <row r="52" spans="22:120" ht="13" x14ac:dyDescent="0.2"/>
    <row r="53" spans="22:120" ht="13" x14ac:dyDescent="0.2"/>
    <row r="54" spans="22:120" ht="13" x14ac:dyDescent="0.2"/>
    <row r="55" spans="22:120" ht="13" x14ac:dyDescent="0.2"/>
    <row r="56" spans="22:120" ht="13" x14ac:dyDescent="0.2"/>
    <row r="57" spans="22:120" ht="13" x14ac:dyDescent="0.2"/>
    <row r="58" spans="22:120" ht="13" x14ac:dyDescent="0.2"/>
    <row r="59" spans="22:120" ht="13" x14ac:dyDescent="0.2"/>
    <row r="60" spans="22:120" ht="13" x14ac:dyDescent="0.2"/>
    <row r="61" spans="22:120" ht="13" x14ac:dyDescent="0.2"/>
    <row r="62" spans="22:120" ht="13" x14ac:dyDescent="0.2"/>
    <row r="63" spans="22:120" ht="13" x14ac:dyDescent="0.2">
      <c r="W63" s="247"/>
      <c r="CS63" s="247"/>
      <c r="CX63" s="247"/>
      <c r="DC63" s="247"/>
      <c r="DH63" s="247"/>
    </row>
    <row r="64" spans="22:120" ht="13" x14ac:dyDescent="0.2">
      <c r="V64" s="247"/>
    </row>
    <row r="65" spans="15:120" ht="13" x14ac:dyDescent="0.2">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ht="13" x14ac:dyDescent="0.2">
      <c r="Q66" s="247"/>
      <c r="S66" s="247"/>
      <c r="U66" s="247"/>
      <c r="DM66" s="247"/>
    </row>
    <row r="67" spans="15:120" ht="13" x14ac:dyDescent="0.2">
      <c r="O67" s="247"/>
      <c r="P67" s="247"/>
      <c r="R67" s="247"/>
      <c r="T67" s="247"/>
      <c r="Y67" s="247"/>
      <c r="CT67" s="247"/>
      <c r="CV67" s="247"/>
      <c r="CW67" s="247"/>
      <c r="CY67" s="247"/>
      <c r="DA67" s="247"/>
      <c r="DB67" s="247"/>
      <c r="DD67" s="247"/>
      <c r="DF67" s="247"/>
      <c r="DG67" s="247"/>
      <c r="DI67" s="247"/>
      <c r="DK67" s="247"/>
      <c r="DL67" s="247"/>
      <c r="DN67" s="247"/>
      <c r="DO67" s="247"/>
      <c r="DP67" s="247"/>
    </row>
    <row r="68" spans="15:120" ht="13" x14ac:dyDescent="0.2"/>
    <row r="69" spans="15:120" ht="13" x14ac:dyDescent="0.2"/>
    <row r="70" spans="15:120" ht="13" x14ac:dyDescent="0.2"/>
    <row r="71" spans="15:120" ht="13" x14ac:dyDescent="0.2"/>
    <row r="72" spans="15:120" ht="13" x14ac:dyDescent="0.2">
      <c r="DP72" s="247"/>
    </row>
    <row r="73" spans="15:120" ht="13" x14ac:dyDescent="0.2">
      <c r="DP73" s="247"/>
    </row>
    <row r="74" spans="15:120" ht="13" x14ac:dyDescent="0.2"/>
    <row r="75" spans="15:120" ht="13" x14ac:dyDescent="0.2"/>
    <row r="76" spans="15:120" ht="13" x14ac:dyDescent="0.2"/>
    <row r="77" spans="15:120" ht="13" x14ac:dyDescent="0.2"/>
    <row r="78" spans="15:120" ht="13" x14ac:dyDescent="0.2"/>
    <row r="79" spans="15:120" ht="13" x14ac:dyDescent="0.2"/>
    <row r="80" spans="15:120" ht="13" x14ac:dyDescent="0.2"/>
    <row r="81" spans="97:112" ht="13" x14ac:dyDescent="0.2"/>
    <row r="82" spans="97:112" ht="13" x14ac:dyDescent="0.2"/>
    <row r="83" spans="97:112" ht="13" x14ac:dyDescent="0.2"/>
    <row r="84" spans="97:112" ht="13" x14ac:dyDescent="0.2"/>
    <row r="85" spans="97:112" ht="13" x14ac:dyDescent="0.2"/>
    <row r="86" spans="97:112" ht="13" x14ac:dyDescent="0.2"/>
    <row r="87" spans="97:112" ht="13" x14ac:dyDescent="0.2"/>
    <row r="88" spans="97:112" ht="13" x14ac:dyDescent="0.2"/>
    <row r="89" spans="97:112" ht="13" x14ac:dyDescent="0.2"/>
    <row r="90" spans="97:112" ht="13" x14ac:dyDescent="0.2"/>
    <row r="91" spans="97:112" ht="13" x14ac:dyDescent="0.2"/>
    <row r="92" spans="97:112" ht="13" x14ac:dyDescent="0.2"/>
    <row r="93" spans="97:112" ht="13" x14ac:dyDescent="0.2"/>
    <row r="94" spans="97:112" ht="13" x14ac:dyDescent="0.2"/>
    <row r="95" spans="97:112" ht="13" x14ac:dyDescent="0.2"/>
    <row r="96" spans="97:112" ht="13" x14ac:dyDescent="0.2">
      <c r="CS96" s="247"/>
      <c r="CX96" s="247"/>
      <c r="DC96" s="247"/>
      <c r="DH96" s="247"/>
    </row>
    <row r="97" spans="24:120" ht="13" x14ac:dyDescent="0.2">
      <c r="CS97" s="247"/>
      <c r="CX97" s="247"/>
      <c r="DC97" s="247"/>
      <c r="DH97" s="247"/>
      <c r="DP97" s="248" t="s">
        <v>473</v>
      </c>
    </row>
    <row r="98" spans="24:120" ht="13" hidden="1" x14ac:dyDescent="0.2">
      <c r="CS98" s="247"/>
      <c r="CX98" s="247"/>
      <c r="DC98" s="247"/>
      <c r="DH98" s="247"/>
    </row>
    <row r="99" spans="24:120" ht="13" hidden="1" x14ac:dyDescent="0.2">
      <c r="CS99" s="247"/>
      <c r="CX99" s="247"/>
      <c r="DC99" s="247"/>
      <c r="DH99" s="247"/>
    </row>
    <row r="101" spans="24:120" ht="12" hidden="1" customHeight="1" x14ac:dyDescent="0.2">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2">
      <c r="CU102" s="247"/>
      <c r="CZ102" s="247"/>
      <c r="DE102" s="247"/>
      <c r="DJ102" s="247"/>
      <c r="DM102" s="247"/>
    </row>
    <row r="103" spans="24:120" ht="13" hidden="1" x14ac:dyDescent="0.2">
      <c r="CT103" s="247"/>
      <c r="CV103" s="247"/>
      <c r="CW103" s="247"/>
      <c r="CY103" s="247"/>
      <c r="DA103" s="247"/>
      <c r="DB103" s="247"/>
      <c r="DD103" s="247"/>
      <c r="DF103" s="247"/>
      <c r="DG103" s="247"/>
      <c r="DI103" s="247"/>
      <c r="DK103" s="247"/>
      <c r="DL103" s="247"/>
      <c r="DM103" s="247"/>
      <c r="DN103" s="247"/>
      <c r="DO103" s="247"/>
      <c r="DP103" s="247"/>
    </row>
    <row r="104" spans="24:120" ht="13" hidden="1" x14ac:dyDescent="0.2">
      <c r="CV104" s="247"/>
      <c r="CW104" s="247"/>
      <c r="DA104" s="247"/>
      <c r="DB104" s="247"/>
      <c r="DF104" s="247"/>
      <c r="DG104" s="247"/>
      <c r="DK104" s="247"/>
      <c r="DL104" s="247"/>
      <c r="DN104" s="247"/>
      <c r="DO104" s="247"/>
      <c r="DP104" s="247"/>
    </row>
    <row r="105" spans="24:120" ht="12.75" hidden="1" customHeight="1" x14ac:dyDescent="0.2"/>
  </sheetData>
  <sheetProtection algorithmName="SHA-512" hashValue="rR/fuuXthhRB6HiAJ8r5LCaoNP0H5GcWainppqepW70ia5giQ0WZVfAPd+LtCb7wVXk/dp/5zN4V5vbLWJ9u8Q==" saltValue="B1JwVbt+4qGRrxw5Z/Yjj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2"/>
  <cols>
    <col min="1" max="116" width="2.6328125" style="248" customWidth="1"/>
    <col min="117" max="16384" width="9" style="247" hidden="1"/>
  </cols>
  <sheetData>
    <row r="1" spans="2:116" ht="13"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ht="13" x14ac:dyDescent="0.2"/>
    <row r="3" spans="2:116" ht="13" x14ac:dyDescent="0.2"/>
    <row r="4" spans="2:116" ht="13" x14ac:dyDescent="0.2">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ht="13" x14ac:dyDescent="0.2">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ht="13" x14ac:dyDescent="0.2"/>
    <row r="7" spans="2:116" ht="13" x14ac:dyDescent="0.2"/>
    <row r="8" spans="2:116" ht="13" x14ac:dyDescent="0.2"/>
    <row r="9" spans="2:116" ht="13" x14ac:dyDescent="0.2"/>
    <row r="10" spans="2:116" ht="13" x14ac:dyDescent="0.2"/>
    <row r="11" spans="2:116" ht="13" x14ac:dyDescent="0.2"/>
    <row r="12" spans="2:116" ht="13" x14ac:dyDescent="0.2"/>
    <row r="13" spans="2:116" ht="13" x14ac:dyDescent="0.2"/>
    <row r="14" spans="2:116" ht="13" x14ac:dyDescent="0.2"/>
    <row r="15" spans="2:116" ht="13" x14ac:dyDescent="0.2"/>
    <row r="16" spans="2:116" ht="13" x14ac:dyDescent="0.2"/>
    <row r="17" spans="9:116" ht="13" x14ac:dyDescent="0.2"/>
    <row r="18" spans="9:116" ht="13" x14ac:dyDescent="0.2">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ht="13" x14ac:dyDescent="0.2"/>
    <row r="20" spans="9:116" ht="13" x14ac:dyDescent="0.2"/>
    <row r="21" spans="9:116" ht="13" x14ac:dyDescent="0.2">
      <c r="DL21" s="247"/>
    </row>
    <row r="22" spans="9:116" ht="13" x14ac:dyDescent="0.2">
      <c r="DI22" s="247"/>
      <c r="DJ22" s="247"/>
      <c r="DK22" s="247"/>
      <c r="DL22" s="247"/>
    </row>
    <row r="23" spans="9:116" ht="13" x14ac:dyDescent="0.2">
      <c r="CY23" s="247"/>
      <c r="CZ23" s="247"/>
      <c r="DA23" s="247"/>
      <c r="DB23" s="247"/>
      <c r="DC23" s="247"/>
      <c r="DD23" s="247"/>
      <c r="DE23" s="247"/>
      <c r="DF23" s="247"/>
      <c r="DG23" s="247"/>
      <c r="DH23" s="247"/>
      <c r="DI23" s="247"/>
      <c r="DJ23" s="247"/>
      <c r="DK23" s="247"/>
      <c r="DL23" s="247"/>
    </row>
    <row r="24" spans="9:116" ht="13" x14ac:dyDescent="0.2"/>
    <row r="25" spans="9:116" ht="13" x14ac:dyDescent="0.2"/>
    <row r="26" spans="9:116" ht="13" x14ac:dyDescent="0.2"/>
    <row r="27" spans="9:116" ht="13" x14ac:dyDescent="0.2"/>
    <row r="28" spans="9:116" ht="13" x14ac:dyDescent="0.2"/>
    <row r="29" spans="9:116" ht="13" x14ac:dyDescent="0.2"/>
    <row r="30" spans="9:116" ht="13" x14ac:dyDescent="0.2"/>
    <row r="31" spans="9:116" ht="13" x14ac:dyDescent="0.2"/>
    <row r="32" spans="9:116" ht="13" x14ac:dyDescent="0.2"/>
    <row r="33" spans="15:116" ht="13" x14ac:dyDescent="0.2"/>
    <row r="34" spans="15:116" ht="13" x14ac:dyDescent="0.2"/>
    <row r="35" spans="15:116" ht="13" x14ac:dyDescent="0.2">
      <c r="CZ35" s="247"/>
      <c r="DA35" s="247"/>
      <c r="DB35" s="247"/>
      <c r="DC35" s="247"/>
      <c r="DD35" s="247"/>
      <c r="DE35" s="247"/>
      <c r="DF35" s="247"/>
      <c r="DG35" s="247"/>
      <c r="DH35" s="247"/>
      <c r="DI35" s="247"/>
      <c r="DJ35" s="247"/>
      <c r="DK35" s="247"/>
      <c r="DL35" s="247"/>
    </row>
    <row r="36" spans="15:116" ht="13" x14ac:dyDescent="0.2"/>
    <row r="37" spans="15:116" ht="13" x14ac:dyDescent="0.2">
      <c r="DL37" s="247"/>
    </row>
    <row r="38" spans="15:116" ht="13" x14ac:dyDescent="0.2">
      <c r="DI38" s="247"/>
      <c r="DJ38" s="247"/>
      <c r="DK38" s="247"/>
      <c r="DL38" s="247"/>
    </row>
    <row r="39" spans="15:116" ht="13" x14ac:dyDescent="0.2"/>
    <row r="40" spans="15:116" ht="13" x14ac:dyDescent="0.2"/>
    <row r="41" spans="15:116" ht="13" x14ac:dyDescent="0.2"/>
    <row r="42" spans="15:116" ht="13" x14ac:dyDescent="0.2"/>
    <row r="43" spans="15:116" ht="13" x14ac:dyDescent="0.2">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ht="13" x14ac:dyDescent="0.2">
      <c r="DL44" s="247"/>
    </row>
    <row r="45" spans="15:116" ht="13" x14ac:dyDescent="0.2"/>
    <row r="46" spans="15:116" ht="13" x14ac:dyDescent="0.2">
      <c r="DA46" s="247"/>
      <c r="DB46" s="247"/>
      <c r="DC46" s="247"/>
      <c r="DD46" s="247"/>
      <c r="DE46" s="247"/>
      <c r="DF46" s="247"/>
      <c r="DG46" s="247"/>
      <c r="DH46" s="247"/>
      <c r="DI46" s="247"/>
      <c r="DJ46" s="247"/>
      <c r="DK46" s="247"/>
      <c r="DL46" s="247"/>
    </row>
    <row r="47" spans="15:116" ht="13" x14ac:dyDescent="0.2"/>
    <row r="48" spans="15:116" ht="13" x14ac:dyDescent="0.2"/>
    <row r="49" spans="104:116" ht="13" x14ac:dyDescent="0.2"/>
    <row r="50" spans="104:116" ht="13" x14ac:dyDescent="0.2">
      <c r="CZ50" s="247"/>
      <c r="DA50" s="247"/>
      <c r="DB50" s="247"/>
      <c r="DC50" s="247"/>
      <c r="DD50" s="247"/>
      <c r="DE50" s="247"/>
      <c r="DF50" s="247"/>
      <c r="DG50" s="247"/>
      <c r="DH50" s="247"/>
      <c r="DI50" s="247"/>
      <c r="DJ50" s="247"/>
      <c r="DK50" s="247"/>
      <c r="DL50" s="247"/>
    </row>
    <row r="51" spans="104:116" ht="13" x14ac:dyDescent="0.2"/>
    <row r="52" spans="104:116" ht="13" x14ac:dyDescent="0.2"/>
    <row r="53" spans="104:116" ht="13" x14ac:dyDescent="0.2">
      <c r="DL53" s="247"/>
    </row>
    <row r="54" spans="104:116" ht="13" x14ac:dyDescent="0.2"/>
    <row r="55" spans="104:116" ht="13" x14ac:dyDescent="0.2"/>
    <row r="56" spans="104:116" ht="13" x14ac:dyDescent="0.2"/>
    <row r="57" spans="104:116" ht="13" x14ac:dyDescent="0.2"/>
    <row r="58" spans="104:116" ht="13" x14ac:dyDescent="0.2"/>
    <row r="59" spans="104:116" ht="13" x14ac:dyDescent="0.2"/>
    <row r="60" spans="104:116" ht="13" x14ac:dyDescent="0.2"/>
    <row r="61" spans="104:116" ht="13" x14ac:dyDescent="0.2"/>
    <row r="62" spans="104:116" ht="13" x14ac:dyDescent="0.2"/>
    <row r="63" spans="104:116" ht="13" x14ac:dyDescent="0.2"/>
    <row r="64" spans="104:116" ht="13" x14ac:dyDescent="0.2"/>
    <row r="65" spans="107:116" ht="13" x14ac:dyDescent="0.2"/>
    <row r="66" spans="107:116" ht="13" x14ac:dyDescent="0.2"/>
    <row r="67" spans="107:116" ht="13" x14ac:dyDescent="0.2">
      <c r="DC67" s="247"/>
      <c r="DD67" s="247"/>
      <c r="DE67" s="247"/>
      <c r="DF67" s="247"/>
      <c r="DG67" s="247"/>
      <c r="DH67" s="247"/>
      <c r="DI67" s="247"/>
      <c r="DJ67" s="247"/>
      <c r="DK67" s="247"/>
      <c r="DL67" s="247"/>
    </row>
    <row r="68" spans="107:116" ht="13" x14ac:dyDescent="0.2"/>
    <row r="69" spans="107:116" ht="13" x14ac:dyDescent="0.2"/>
    <row r="70" spans="107:116" ht="13" x14ac:dyDescent="0.2"/>
    <row r="71" spans="107:116" ht="13" x14ac:dyDescent="0.2"/>
    <row r="72" spans="107:116" ht="13" x14ac:dyDescent="0.2"/>
    <row r="73" spans="107:116" ht="13" x14ac:dyDescent="0.2"/>
    <row r="74" spans="107:116" ht="13" x14ac:dyDescent="0.2"/>
    <row r="75" spans="107:116" ht="13" x14ac:dyDescent="0.2"/>
    <row r="76" spans="107:116" ht="13" x14ac:dyDescent="0.2"/>
    <row r="77" spans="107:116" ht="13" x14ac:dyDescent="0.2"/>
    <row r="78" spans="107:116" ht="13" x14ac:dyDescent="0.2"/>
    <row r="79" spans="107:116" ht="13" x14ac:dyDescent="0.2"/>
    <row r="80" spans="107:116"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sheetData>
  <sheetProtection algorithmName="SHA-512" hashValue="5MZ2ZXaBxNcBZ7N5xnaTsaIz3EBIgYvxX5BtcMJ8sQpqm4sdguzo8cdnKxFT9GBD9SPSXBLD6eP5UGVVfoWQPg==" saltValue="ZphoFpNtkyjtroEooPurnA==" spinCount="100000"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SheetLayoutView="100" workbookViewId="0"/>
  </sheetViews>
  <sheetFormatPr defaultColWidth="0" defaultRowHeight="13.5" customHeight="1" zeroHeight="1" x14ac:dyDescent="0.2"/>
  <cols>
    <col min="1" max="36" width="2.453125" style="249" customWidth="1"/>
    <col min="37" max="44" width="17" style="249" customWidth="1"/>
    <col min="45" max="45" width="6.08984375" style="256" customWidth="1"/>
    <col min="46" max="46" width="3" style="254" customWidth="1"/>
    <col min="47" max="47" width="19.08984375" style="249" hidden="1" customWidth="1"/>
    <col min="48" max="52" width="12.6328125" style="249" hidden="1" customWidth="1"/>
    <col min="53" max="16384" width="8.6328125" style="249" hidden="1"/>
  </cols>
  <sheetData>
    <row r="1" spans="1:46" ht="13" x14ac:dyDescent="0.2">
      <c r="AS1" s="250"/>
      <c r="AT1" s="250"/>
    </row>
    <row r="2" spans="1:46" ht="13" x14ac:dyDescent="0.2">
      <c r="AS2" s="250"/>
      <c r="AT2" s="250"/>
    </row>
    <row r="3" spans="1:46" ht="13" x14ac:dyDescent="0.2">
      <c r="AS3" s="250"/>
      <c r="AT3" s="250"/>
    </row>
    <row r="4" spans="1:46" ht="13" x14ac:dyDescent="0.2">
      <c r="AS4" s="250"/>
      <c r="AT4" s="250"/>
    </row>
    <row r="5" spans="1:46" ht="16.5" x14ac:dyDescent="0.2">
      <c r="A5" s="251" t="s">
        <v>474</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ht="13" x14ac:dyDescent="0.2">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475</v>
      </c>
      <c r="AL6" s="255"/>
      <c r="AM6" s="255"/>
      <c r="AN6" s="255"/>
      <c r="AO6" s="250"/>
      <c r="AP6" s="250"/>
      <c r="AQ6" s="250"/>
      <c r="AR6" s="250"/>
    </row>
    <row r="7" spans="1:46" ht="13.5" customHeight="1" x14ac:dyDescent="0.2">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20" t="s">
        <v>476</v>
      </c>
      <c r="AP7" s="260"/>
      <c r="AQ7" s="261" t="s">
        <v>477</v>
      </c>
      <c r="AR7" s="262"/>
    </row>
    <row r="8" spans="1:46" ht="13" x14ac:dyDescent="0.2">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21"/>
      <c r="AP8" s="266" t="s">
        <v>478</v>
      </c>
      <c r="AQ8" s="267" t="s">
        <v>479</v>
      </c>
      <c r="AR8" s="268" t="s">
        <v>480</v>
      </c>
    </row>
    <row r="9" spans="1:46" ht="13" x14ac:dyDescent="0.2">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32" t="s">
        <v>481</v>
      </c>
      <c r="AL9" s="1133"/>
      <c r="AM9" s="1133"/>
      <c r="AN9" s="1134"/>
      <c r="AO9" s="269">
        <v>2773526</v>
      </c>
      <c r="AP9" s="269">
        <v>87336</v>
      </c>
      <c r="AQ9" s="270">
        <v>72090</v>
      </c>
      <c r="AR9" s="271">
        <v>21.1</v>
      </c>
    </row>
    <row r="10" spans="1:46" ht="13.5" customHeight="1" x14ac:dyDescent="0.2">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32" t="s">
        <v>482</v>
      </c>
      <c r="AL10" s="1133"/>
      <c r="AM10" s="1133"/>
      <c r="AN10" s="1134"/>
      <c r="AO10" s="272">
        <v>2599</v>
      </c>
      <c r="AP10" s="272">
        <v>82</v>
      </c>
      <c r="AQ10" s="273">
        <v>9072</v>
      </c>
      <c r="AR10" s="274">
        <v>-99.1</v>
      </c>
    </row>
    <row r="11" spans="1:46" ht="13.5" customHeight="1" x14ac:dyDescent="0.2">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32" t="s">
        <v>483</v>
      </c>
      <c r="AL11" s="1133"/>
      <c r="AM11" s="1133"/>
      <c r="AN11" s="1134"/>
      <c r="AO11" s="272">
        <v>23560</v>
      </c>
      <c r="AP11" s="272">
        <v>742</v>
      </c>
      <c r="AQ11" s="273">
        <v>383</v>
      </c>
      <c r="AR11" s="274">
        <v>93.7</v>
      </c>
    </row>
    <row r="12" spans="1:46" ht="13.5" customHeight="1" x14ac:dyDescent="0.2">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32" t="s">
        <v>484</v>
      </c>
      <c r="AL12" s="1133"/>
      <c r="AM12" s="1133"/>
      <c r="AN12" s="1134"/>
      <c r="AO12" s="272" t="s">
        <v>485</v>
      </c>
      <c r="AP12" s="272" t="s">
        <v>485</v>
      </c>
      <c r="AQ12" s="273">
        <v>26</v>
      </c>
      <c r="AR12" s="274" t="s">
        <v>485</v>
      </c>
    </row>
    <row r="13" spans="1:46" ht="13.5" customHeight="1" x14ac:dyDescent="0.2">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32" t="s">
        <v>486</v>
      </c>
      <c r="AL13" s="1133"/>
      <c r="AM13" s="1133"/>
      <c r="AN13" s="1134"/>
      <c r="AO13" s="272">
        <v>93457</v>
      </c>
      <c r="AP13" s="272">
        <v>2943</v>
      </c>
      <c r="AQ13" s="273">
        <v>2732</v>
      </c>
      <c r="AR13" s="274">
        <v>7.7</v>
      </c>
    </row>
    <row r="14" spans="1:46" ht="13.5" customHeight="1" x14ac:dyDescent="0.2">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32" t="s">
        <v>487</v>
      </c>
      <c r="AL14" s="1133"/>
      <c r="AM14" s="1133"/>
      <c r="AN14" s="1134"/>
      <c r="AO14" s="272">
        <v>13229</v>
      </c>
      <c r="AP14" s="272">
        <v>417</v>
      </c>
      <c r="AQ14" s="273">
        <v>1315</v>
      </c>
      <c r="AR14" s="274">
        <v>-68.3</v>
      </c>
    </row>
    <row r="15" spans="1:46" ht="13.5" customHeight="1" x14ac:dyDescent="0.2">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35" t="s">
        <v>488</v>
      </c>
      <c r="AL15" s="1136"/>
      <c r="AM15" s="1136"/>
      <c r="AN15" s="1137"/>
      <c r="AO15" s="272">
        <v>-174789</v>
      </c>
      <c r="AP15" s="272">
        <v>-5504</v>
      </c>
      <c r="AQ15" s="273">
        <v>-4107</v>
      </c>
      <c r="AR15" s="274">
        <v>34</v>
      </c>
    </row>
    <row r="16" spans="1:46" ht="13" x14ac:dyDescent="0.2">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35" t="s">
        <v>177</v>
      </c>
      <c r="AL16" s="1136"/>
      <c r="AM16" s="1136"/>
      <c r="AN16" s="1137"/>
      <c r="AO16" s="272">
        <v>2731582</v>
      </c>
      <c r="AP16" s="272">
        <v>86015</v>
      </c>
      <c r="AQ16" s="273">
        <v>81511</v>
      </c>
      <c r="AR16" s="274">
        <v>5.5</v>
      </c>
    </row>
    <row r="17" spans="1:46" ht="13" x14ac:dyDescent="0.2">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ht="13" x14ac:dyDescent="0.2">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ht="13" x14ac:dyDescent="0.2">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489</v>
      </c>
      <c r="AL19" s="250"/>
      <c r="AM19" s="250"/>
      <c r="AN19" s="250"/>
      <c r="AO19" s="250"/>
      <c r="AP19" s="250"/>
      <c r="AQ19" s="250"/>
      <c r="AR19" s="250"/>
    </row>
    <row r="20" spans="1:46" ht="13" x14ac:dyDescent="0.2">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490</v>
      </c>
      <c r="AP20" s="281" t="s">
        <v>491</v>
      </c>
      <c r="AQ20" s="282" t="s">
        <v>492</v>
      </c>
      <c r="AR20" s="283"/>
    </row>
    <row r="21" spans="1:46" s="289" customFormat="1" ht="13" x14ac:dyDescent="0.2">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38" t="s">
        <v>493</v>
      </c>
      <c r="AL21" s="1139"/>
      <c r="AM21" s="1139"/>
      <c r="AN21" s="1140"/>
      <c r="AO21" s="285">
        <v>8.3800000000000008</v>
      </c>
      <c r="AP21" s="286">
        <v>6.74</v>
      </c>
      <c r="AQ21" s="287">
        <v>1.64</v>
      </c>
      <c r="AR21" s="255"/>
      <c r="AS21" s="288"/>
      <c r="AT21" s="284"/>
    </row>
    <row r="22" spans="1:46" s="289" customFormat="1" ht="13" x14ac:dyDescent="0.2">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38" t="s">
        <v>494</v>
      </c>
      <c r="AL22" s="1139"/>
      <c r="AM22" s="1139"/>
      <c r="AN22" s="1140"/>
      <c r="AO22" s="290">
        <v>98.8</v>
      </c>
      <c r="AP22" s="291">
        <v>97</v>
      </c>
      <c r="AQ22" s="292">
        <v>1.8</v>
      </c>
      <c r="AR22" s="276"/>
      <c r="AS22" s="288"/>
      <c r="AT22" s="284"/>
    </row>
    <row r="23" spans="1:46" s="289" customFormat="1" ht="13" x14ac:dyDescent="0.2">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ht="13" x14ac:dyDescent="0.2">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ht="13" x14ac:dyDescent="0.2">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ht="13" x14ac:dyDescent="0.2">
      <c r="A26" s="1131" t="s">
        <v>495</v>
      </c>
      <c r="B26" s="1131"/>
      <c r="C26" s="1131"/>
      <c r="D26" s="1131"/>
      <c r="E26" s="1131"/>
      <c r="F26" s="1131"/>
      <c r="G26" s="1131"/>
      <c r="H26" s="1131"/>
      <c r="I26" s="1131"/>
      <c r="J26" s="1131"/>
      <c r="K26" s="1131"/>
      <c r="L26" s="1131"/>
      <c r="M26" s="1131"/>
      <c r="N26" s="1131"/>
      <c r="O26" s="1131"/>
      <c r="P26" s="1131"/>
      <c r="Q26" s="1131"/>
      <c r="R26" s="1131"/>
      <c r="S26" s="1131"/>
      <c r="T26" s="1131"/>
      <c r="U26" s="1131"/>
      <c r="V26" s="1131"/>
      <c r="W26" s="1131"/>
      <c r="X26" s="1131"/>
      <c r="Y26" s="1131"/>
      <c r="Z26" s="1131"/>
      <c r="AA26" s="1131"/>
      <c r="AB26" s="1131"/>
      <c r="AC26" s="1131"/>
      <c r="AD26" s="1131"/>
      <c r="AE26" s="1131"/>
      <c r="AF26" s="1131"/>
      <c r="AG26" s="1131"/>
      <c r="AH26" s="1131"/>
      <c r="AI26" s="1131"/>
      <c r="AJ26" s="1131"/>
      <c r="AK26" s="1131"/>
      <c r="AL26" s="1131"/>
      <c r="AM26" s="1131"/>
      <c r="AN26" s="1131"/>
      <c r="AO26" s="1131"/>
      <c r="AP26" s="1131"/>
      <c r="AQ26" s="1131"/>
      <c r="AR26" s="1131"/>
      <c r="AS26" s="1131"/>
      <c r="AT26" s="255"/>
    </row>
    <row r="27" spans="1:46" ht="13" x14ac:dyDescent="0.2">
      <c r="A27" s="297"/>
      <c r="AO27" s="250"/>
      <c r="AP27" s="250"/>
      <c r="AQ27" s="250"/>
      <c r="AR27" s="250"/>
      <c r="AS27" s="250"/>
      <c r="AT27" s="250"/>
    </row>
    <row r="28" spans="1:46" ht="16.5" x14ac:dyDescent="0.2">
      <c r="A28" s="251" t="s">
        <v>496</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ht="13" x14ac:dyDescent="0.2">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497</v>
      </c>
      <c r="AL29" s="255"/>
      <c r="AM29" s="255"/>
      <c r="AN29" s="255"/>
      <c r="AO29" s="250"/>
      <c r="AP29" s="250"/>
      <c r="AQ29" s="250"/>
      <c r="AR29" s="250"/>
      <c r="AS29" s="299"/>
    </row>
    <row r="30" spans="1:46" ht="13.5" customHeight="1" x14ac:dyDescent="0.2">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20" t="s">
        <v>476</v>
      </c>
      <c r="AP30" s="260"/>
      <c r="AQ30" s="261" t="s">
        <v>477</v>
      </c>
      <c r="AR30" s="262"/>
    </row>
    <row r="31" spans="1:46" ht="13" x14ac:dyDescent="0.2">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21"/>
      <c r="AP31" s="266" t="s">
        <v>478</v>
      </c>
      <c r="AQ31" s="267" t="s">
        <v>479</v>
      </c>
      <c r="AR31" s="268" t="s">
        <v>480</v>
      </c>
    </row>
    <row r="32" spans="1:46" ht="27" customHeight="1" x14ac:dyDescent="0.2">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2" t="s">
        <v>498</v>
      </c>
      <c r="AL32" s="1123"/>
      <c r="AM32" s="1123"/>
      <c r="AN32" s="1124"/>
      <c r="AO32" s="300">
        <v>698840</v>
      </c>
      <c r="AP32" s="300">
        <v>22006</v>
      </c>
      <c r="AQ32" s="301">
        <v>33695</v>
      </c>
      <c r="AR32" s="302">
        <v>-34.700000000000003</v>
      </c>
    </row>
    <row r="33" spans="1:46" ht="13.5" customHeight="1" x14ac:dyDescent="0.2">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2" t="s">
        <v>499</v>
      </c>
      <c r="AL33" s="1123"/>
      <c r="AM33" s="1123"/>
      <c r="AN33" s="1124"/>
      <c r="AO33" s="300" t="s">
        <v>485</v>
      </c>
      <c r="AP33" s="300" t="s">
        <v>485</v>
      </c>
      <c r="AQ33" s="301" t="s">
        <v>485</v>
      </c>
      <c r="AR33" s="302" t="s">
        <v>485</v>
      </c>
    </row>
    <row r="34" spans="1:46" ht="27" customHeight="1" x14ac:dyDescent="0.2">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2" t="s">
        <v>500</v>
      </c>
      <c r="AL34" s="1123"/>
      <c r="AM34" s="1123"/>
      <c r="AN34" s="1124"/>
      <c r="AO34" s="300" t="s">
        <v>485</v>
      </c>
      <c r="AP34" s="300" t="s">
        <v>485</v>
      </c>
      <c r="AQ34" s="301" t="s">
        <v>485</v>
      </c>
      <c r="AR34" s="302" t="s">
        <v>485</v>
      </c>
    </row>
    <row r="35" spans="1:46" ht="27" customHeight="1" x14ac:dyDescent="0.2">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2" t="s">
        <v>501</v>
      </c>
      <c r="AL35" s="1123"/>
      <c r="AM35" s="1123"/>
      <c r="AN35" s="1124"/>
      <c r="AO35" s="300">
        <v>451199</v>
      </c>
      <c r="AP35" s="300">
        <v>14208</v>
      </c>
      <c r="AQ35" s="301">
        <v>8394</v>
      </c>
      <c r="AR35" s="302">
        <v>69.3</v>
      </c>
    </row>
    <row r="36" spans="1:46" ht="27" customHeight="1" x14ac:dyDescent="0.2">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2" t="s">
        <v>502</v>
      </c>
      <c r="AL36" s="1123"/>
      <c r="AM36" s="1123"/>
      <c r="AN36" s="1124"/>
      <c r="AO36" s="300" t="s">
        <v>485</v>
      </c>
      <c r="AP36" s="300" t="s">
        <v>485</v>
      </c>
      <c r="AQ36" s="301">
        <v>1998</v>
      </c>
      <c r="AR36" s="302" t="s">
        <v>485</v>
      </c>
    </row>
    <row r="37" spans="1:46" ht="13.5" customHeight="1" x14ac:dyDescent="0.2">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2" t="s">
        <v>503</v>
      </c>
      <c r="AL37" s="1123"/>
      <c r="AM37" s="1123"/>
      <c r="AN37" s="1124"/>
      <c r="AO37" s="300" t="s">
        <v>485</v>
      </c>
      <c r="AP37" s="300" t="s">
        <v>485</v>
      </c>
      <c r="AQ37" s="301">
        <v>1021</v>
      </c>
      <c r="AR37" s="302" t="s">
        <v>485</v>
      </c>
    </row>
    <row r="38" spans="1:46" ht="27" customHeight="1" x14ac:dyDescent="0.2">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25" t="s">
        <v>504</v>
      </c>
      <c r="AL38" s="1126"/>
      <c r="AM38" s="1126"/>
      <c r="AN38" s="1127"/>
      <c r="AO38" s="303" t="s">
        <v>485</v>
      </c>
      <c r="AP38" s="303" t="s">
        <v>485</v>
      </c>
      <c r="AQ38" s="304">
        <v>3</v>
      </c>
      <c r="AR38" s="292" t="s">
        <v>485</v>
      </c>
      <c r="AS38" s="299"/>
    </row>
    <row r="39" spans="1:46" ht="13" x14ac:dyDescent="0.2">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25" t="s">
        <v>505</v>
      </c>
      <c r="AL39" s="1126"/>
      <c r="AM39" s="1126"/>
      <c r="AN39" s="1127"/>
      <c r="AO39" s="300">
        <v>-33473</v>
      </c>
      <c r="AP39" s="300">
        <v>-1054</v>
      </c>
      <c r="AQ39" s="301">
        <v>-3210</v>
      </c>
      <c r="AR39" s="302">
        <v>-67.2</v>
      </c>
      <c r="AS39" s="299"/>
    </row>
    <row r="40" spans="1:46" ht="27" customHeight="1" x14ac:dyDescent="0.2">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2" t="s">
        <v>506</v>
      </c>
      <c r="AL40" s="1123"/>
      <c r="AM40" s="1123"/>
      <c r="AN40" s="1124"/>
      <c r="AO40" s="300">
        <v>-856619</v>
      </c>
      <c r="AP40" s="300">
        <v>-26974</v>
      </c>
      <c r="AQ40" s="301">
        <v>-26336</v>
      </c>
      <c r="AR40" s="302">
        <v>2.4</v>
      </c>
      <c r="AS40" s="299"/>
    </row>
    <row r="41" spans="1:46" ht="13" x14ac:dyDescent="0.2">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28" t="s">
        <v>287</v>
      </c>
      <c r="AL41" s="1129"/>
      <c r="AM41" s="1129"/>
      <c r="AN41" s="1130"/>
      <c r="AO41" s="300">
        <v>259947</v>
      </c>
      <c r="AP41" s="300">
        <v>8186</v>
      </c>
      <c r="AQ41" s="301">
        <v>15565</v>
      </c>
      <c r="AR41" s="302">
        <v>-47.4</v>
      </c>
      <c r="AS41" s="299"/>
    </row>
    <row r="42" spans="1:46" ht="13" x14ac:dyDescent="0.2">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ht="13" x14ac:dyDescent="0.2">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ht="13" x14ac:dyDescent="0.2">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ht="13" x14ac:dyDescent="0.2">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ht="13" x14ac:dyDescent="0.2">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2">
      <c r="A47" s="309" t="s">
        <v>507</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ht="13" x14ac:dyDescent="0.2">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508</v>
      </c>
      <c r="AL48" s="310"/>
      <c r="AM48" s="310"/>
      <c r="AN48" s="310"/>
      <c r="AO48" s="310"/>
      <c r="AP48" s="310"/>
      <c r="AQ48" s="311"/>
      <c r="AR48" s="310"/>
    </row>
    <row r="49" spans="1:44" ht="13.5" customHeight="1" x14ac:dyDescent="0.2">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15" t="s">
        <v>476</v>
      </c>
      <c r="AN49" s="1117" t="s">
        <v>509</v>
      </c>
      <c r="AO49" s="1118"/>
      <c r="AP49" s="1118"/>
      <c r="AQ49" s="1118"/>
      <c r="AR49" s="1119"/>
    </row>
    <row r="50" spans="1:44" ht="13" x14ac:dyDescent="0.2">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16"/>
      <c r="AN50" s="316" t="s">
        <v>510</v>
      </c>
      <c r="AO50" s="317" t="s">
        <v>511</v>
      </c>
      <c r="AP50" s="318" t="s">
        <v>512</v>
      </c>
      <c r="AQ50" s="319" t="s">
        <v>513</v>
      </c>
      <c r="AR50" s="320" t="s">
        <v>514</v>
      </c>
    </row>
    <row r="51" spans="1:44" ht="13" x14ac:dyDescent="0.2">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515</v>
      </c>
      <c r="AL51" s="313"/>
      <c r="AM51" s="321">
        <v>786968</v>
      </c>
      <c r="AN51" s="322">
        <v>24058</v>
      </c>
      <c r="AO51" s="323">
        <v>-53</v>
      </c>
      <c r="AP51" s="324">
        <v>52068</v>
      </c>
      <c r="AQ51" s="325">
        <v>1.6</v>
      </c>
      <c r="AR51" s="326">
        <v>-54.6</v>
      </c>
    </row>
    <row r="52" spans="1:44" ht="13" x14ac:dyDescent="0.2">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516</v>
      </c>
      <c r="AM52" s="329">
        <v>155147</v>
      </c>
      <c r="AN52" s="330">
        <v>4743</v>
      </c>
      <c r="AO52" s="331">
        <v>-19.399999999999999</v>
      </c>
      <c r="AP52" s="332">
        <v>26936</v>
      </c>
      <c r="AQ52" s="333">
        <v>3.4</v>
      </c>
      <c r="AR52" s="334">
        <v>-22.8</v>
      </c>
    </row>
    <row r="53" spans="1:44" ht="13" x14ac:dyDescent="0.2">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517</v>
      </c>
      <c r="AL53" s="313"/>
      <c r="AM53" s="321">
        <v>1455870</v>
      </c>
      <c r="AN53" s="322">
        <v>44846</v>
      </c>
      <c r="AO53" s="323">
        <v>86.4</v>
      </c>
      <c r="AP53" s="324">
        <v>47161</v>
      </c>
      <c r="AQ53" s="325">
        <v>-9.4</v>
      </c>
      <c r="AR53" s="326">
        <v>95.8</v>
      </c>
    </row>
    <row r="54" spans="1:44" ht="13" x14ac:dyDescent="0.2">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516</v>
      </c>
      <c r="AM54" s="329">
        <v>234793</v>
      </c>
      <c r="AN54" s="330">
        <v>7232</v>
      </c>
      <c r="AO54" s="331">
        <v>52.5</v>
      </c>
      <c r="AP54" s="332">
        <v>24595</v>
      </c>
      <c r="AQ54" s="333">
        <v>-8.6999999999999993</v>
      </c>
      <c r="AR54" s="334">
        <v>61.2</v>
      </c>
    </row>
    <row r="55" spans="1:44" ht="13" x14ac:dyDescent="0.2">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518</v>
      </c>
      <c r="AL55" s="313"/>
      <c r="AM55" s="321">
        <v>761750</v>
      </c>
      <c r="AN55" s="322">
        <v>23609</v>
      </c>
      <c r="AO55" s="323">
        <v>-47.4</v>
      </c>
      <c r="AP55" s="324">
        <v>43423</v>
      </c>
      <c r="AQ55" s="325">
        <v>-7.9</v>
      </c>
      <c r="AR55" s="326">
        <v>-39.5</v>
      </c>
    </row>
    <row r="56" spans="1:44" ht="13" x14ac:dyDescent="0.2">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516</v>
      </c>
      <c r="AM56" s="329">
        <v>322692</v>
      </c>
      <c r="AN56" s="330">
        <v>10001</v>
      </c>
      <c r="AO56" s="331">
        <v>38.299999999999997</v>
      </c>
      <c r="AP56" s="332">
        <v>22207</v>
      </c>
      <c r="AQ56" s="333">
        <v>-9.6999999999999993</v>
      </c>
      <c r="AR56" s="334">
        <v>48</v>
      </c>
    </row>
    <row r="57" spans="1:44" ht="13" x14ac:dyDescent="0.2">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519</v>
      </c>
      <c r="AL57" s="313"/>
      <c r="AM57" s="321">
        <v>749716</v>
      </c>
      <c r="AN57" s="322">
        <v>23389</v>
      </c>
      <c r="AO57" s="323">
        <v>-0.9</v>
      </c>
      <c r="AP57" s="324">
        <v>45265</v>
      </c>
      <c r="AQ57" s="325">
        <v>4.2</v>
      </c>
      <c r="AR57" s="326">
        <v>-5.0999999999999996</v>
      </c>
    </row>
    <row r="58" spans="1:44" ht="13" x14ac:dyDescent="0.2">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516</v>
      </c>
      <c r="AM58" s="329">
        <v>296776</v>
      </c>
      <c r="AN58" s="330">
        <v>9259</v>
      </c>
      <c r="AO58" s="331">
        <v>-7.4</v>
      </c>
      <c r="AP58" s="332">
        <v>22600</v>
      </c>
      <c r="AQ58" s="333">
        <v>1.8</v>
      </c>
      <c r="AR58" s="334">
        <v>-9.1999999999999993</v>
      </c>
    </row>
    <row r="59" spans="1:44" ht="13" x14ac:dyDescent="0.2">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520</v>
      </c>
      <c r="AL59" s="313"/>
      <c r="AM59" s="321">
        <v>1130024</v>
      </c>
      <c r="AN59" s="322">
        <v>35583</v>
      </c>
      <c r="AO59" s="323">
        <v>52.1</v>
      </c>
      <c r="AP59" s="324">
        <v>54621</v>
      </c>
      <c r="AQ59" s="325">
        <v>20.7</v>
      </c>
      <c r="AR59" s="326">
        <v>31.4</v>
      </c>
    </row>
    <row r="60" spans="1:44" ht="13" x14ac:dyDescent="0.2">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516</v>
      </c>
      <c r="AM60" s="329">
        <v>672969</v>
      </c>
      <c r="AN60" s="330">
        <v>21191</v>
      </c>
      <c r="AO60" s="331">
        <v>128.9</v>
      </c>
      <c r="AP60" s="332">
        <v>30892</v>
      </c>
      <c r="AQ60" s="333">
        <v>36.700000000000003</v>
      </c>
      <c r="AR60" s="334">
        <v>92.2</v>
      </c>
    </row>
    <row r="61" spans="1:44" ht="13" x14ac:dyDescent="0.2">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521</v>
      </c>
      <c r="AL61" s="335"/>
      <c r="AM61" s="336">
        <v>976866</v>
      </c>
      <c r="AN61" s="337">
        <v>30297</v>
      </c>
      <c r="AO61" s="338">
        <v>7.4</v>
      </c>
      <c r="AP61" s="339">
        <v>48508</v>
      </c>
      <c r="AQ61" s="340">
        <v>1.8</v>
      </c>
      <c r="AR61" s="326">
        <v>5.6</v>
      </c>
    </row>
    <row r="62" spans="1:44" ht="13" x14ac:dyDescent="0.2">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516</v>
      </c>
      <c r="AM62" s="329">
        <v>336475</v>
      </c>
      <c r="AN62" s="330">
        <v>10485</v>
      </c>
      <c r="AO62" s="331">
        <v>38.6</v>
      </c>
      <c r="AP62" s="332">
        <v>25446</v>
      </c>
      <c r="AQ62" s="333">
        <v>4.7</v>
      </c>
      <c r="AR62" s="334">
        <v>33.9</v>
      </c>
    </row>
    <row r="63" spans="1:44" ht="13" x14ac:dyDescent="0.2">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ht="13" x14ac:dyDescent="0.2">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ht="13" x14ac:dyDescent="0.2">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ht="13" x14ac:dyDescent="0.2">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2">
      <c r="AK67" s="250"/>
      <c r="AL67" s="250"/>
      <c r="AM67" s="250"/>
      <c r="AN67" s="250"/>
      <c r="AO67" s="250"/>
      <c r="AP67" s="250"/>
      <c r="AQ67" s="250"/>
      <c r="AR67" s="250"/>
      <c r="AS67" s="250"/>
      <c r="AT67" s="250"/>
    </row>
    <row r="68" spans="1:46" ht="13.5" hidden="1" customHeight="1" x14ac:dyDescent="0.2">
      <c r="AK68" s="250"/>
      <c r="AL68" s="250"/>
      <c r="AM68" s="250"/>
      <c r="AN68" s="250"/>
      <c r="AO68" s="250"/>
      <c r="AP68" s="250"/>
      <c r="AQ68" s="250"/>
      <c r="AR68" s="250"/>
    </row>
    <row r="69" spans="1:46" ht="13.5" hidden="1" customHeight="1" x14ac:dyDescent="0.2">
      <c r="AK69" s="250"/>
      <c r="AL69" s="250"/>
      <c r="AM69" s="250"/>
      <c r="AN69" s="250"/>
      <c r="AO69" s="250"/>
      <c r="AP69" s="250"/>
      <c r="AQ69" s="250"/>
      <c r="AR69" s="250"/>
    </row>
    <row r="70" spans="1:46" ht="13" hidden="1" x14ac:dyDescent="0.2">
      <c r="AK70" s="250"/>
      <c r="AL70" s="250"/>
      <c r="AM70" s="250"/>
      <c r="AN70" s="250"/>
      <c r="AO70" s="250"/>
      <c r="AP70" s="250"/>
      <c r="AQ70" s="250"/>
      <c r="AR70" s="250"/>
    </row>
    <row r="71" spans="1:46" ht="13" hidden="1" x14ac:dyDescent="0.2">
      <c r="AK71" s="250"/>
      <c r="AL71" s="250"/>
      <c r="AM71" s="250"/>
      <c r="AN71" s="250"/>
      <c r="AO71" s="250"/>
      <c r="AP71" s="250"/>
      <c r="AQ71" s="250"/>
      <c r="AR71" s="250"/>
    </row>
    <row r="72" spans="1:46" ht="13" hidden="1" x14ac:dyDescent="0.2">
      <c r="AK72" s="250"/>
      <c r="AL72" s="250"/>
      <c r="AM72" s="250"/>
      <c r="AN72" s="250"/>
      <c r="AO72" s="250"/>
      <c r="AP72" s="250"/>
      <c r="AQ72" s="250"/>
      <c r="AR72" s="250"/>
    </row>
    <row r="73" spans="1:46" ht="13" hidden="1" x14ac:dyDescent="0.2">
      <c r="AK73" s="250"/>
      <c r="AL73" s="250"/>
      <c r="AM73" s="250"/>
      <c r="AN73" s="250"/>
      <c r="AO73" s="250"/>
      <c r="AP73" s="250"/>
      <c r="AQ73" s="250"/>
      <c r="AR73" s="250"/>
    </row>
  </sheetData>
  <sheetProtection algorithmName="SHA-512" hashValue="QnYtajXCx91eUV9o5s0aZFMb6WrbhvEnyQliK1mB3XYhU+mYDogz9M/OcnavwlLL1LCWcLxi4kh4CubbbIEmCw==" saltValue="zPU0hNenZ4RnN4zApXriXg=="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59"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2"/>
  <cols>
    <col min="1" max="125" width="2.453125" style="248" customWidth="1"/>
    <col min="126" max="16384" width="9" style="247" hidden="1"/>
  </cols>
  <sheetData>
    <row r="1" spans="2:125" ht="13.5" customHeight="1"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ht="13" x14ac:dyDescent="0.2">
      <c r="B2" s="247"/>
      <c r="DG2" s="247"/>
    </row>
    <row r="3" spans="2:125" ht="13" x14ac:dyDescent="0.2">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ht="13" x14ac:dyDescent="0.2"/>
    <row r="5" spans="2:125" ht="13" x14ac:dyDescent="0.2"/>
    <row r="6" spans="2:125" ht="13" x14ac:dyDescent="0.2"/>
    <row r="7" spans="2:125" ht="13" x14ac:dyDescent="0.2"/>
    <row r="8" spans="2:125" ht="13" x14ac:dyDescent="0.2"/>
    <row r="9" spans="2:125" ht="13" x14ac:dyDescent="0.2">
      <c r="DU9" s="247"/>
    </row>
    <row r="10" spans="2:125" ht="13" x14ac:dyDescent="0.2"/>
    <row r="11" spans="2:125" ht="13" x14ac:dyDescent="0.2"/>
    <row r="12" spans="2:125" ht="13" x14ac:dyDescent="0.2"/>
    <row r="13" spans="2:125" ht="13" x14ac:dyDescent="0.2"/>
    <row r="14" spans="2:125" ht="13" x14ac:dyDescent="0.2"/>
    <row r="15" spans="2:125" ht="13" x14ac:dyDescent="0.2"/>
    <row r="16" spans="2:125" ht="13" x14ac:dyDescent="0.2"/>
    <row r="17" spans="125:125" ht="13" x14ac:dyDescent="0.2">
      <c r="DU17" s="247"/>
    </row>
    <row r="18" spans="125:125" ht="13" x14ac:dyDescent="0.2"/>
    <row r="19" spans="125:125" ht="13" x14ac:dyDescent="0.2"/>
    <row r="20" spans="125:125" ht="13" x14ac:dyDescent="0.2">
      <c r="DU20" s="247"/>
    </row>
    <row r="21" spans="125:125" ht="13" x14ac:dyDescent="0.2">
      <c r="DU21" s="247"/>
    </row>
    <row r="22" spans="125:125" ht="13" x14ac:dyDescent="0.2"/>
    <row r="23" spans="125:125" ht="13" x14ac:dyDescent="0.2"/>
    <row r="24" spans="125:125" ht="13" x14ac:dyDescent="0.2"/>
    <row r="25" spans="125:125" ht="13" x14ac:dyDescent="0.2"/>
    <row r="26" spans="125:125" ht="13" x14ac:dyDescent="0.2"/>
    <row r="27" spans="125:125" ht="13" x14ac:dyDescent="0.2"/>
    <row r="28" spans="125:125" ht="13" x14ac:dyDescent="0.2">
      <c r="DU28" s="247"/>
    </row>
    <row r="29" spans="125:125" ht="13" x14ac:dyDescent="0.2"/>
    <row r="30" spans="125:125" ht="13" x14ac:dyDescent="0.2"/>
    <row r="31" spans="125:125" ht="13" x14ac:dyDescent="0.2"/>
    <row r="32" spans="125:125" ht="13" x14ac:dyDescent="0.2"/>
    <row r="33" spans="2:125" ht="13" x14ac:dyDescent="0.2">
      <c r="B33" s="247"/>
      <c r="G33" s="247"/>
      <c r="I33" s="247"/>
    </row>
    <row r="34" spans="2:125" ht="13" x14ac:dyDescent="0.2">
      <c r="C34" s="247"/>
      <c r="P34" s="247"/>
      <c r="DE34" s="247"/>
      <c r="DH34" s="247"/>
    </row>
    <row r="35" spans="2:125" ht="13" x14ac:dyDescent="0.2">
      <c r="D35" s="247"/>
      <c r="E35" s="247"/>
      <c r="DG35" s="247"/>
      <c r="DJ35" s="247"/>
      <c r="DP35" s="247"/>
      <c r="DQ35" s="247"/>
      <c r="DR35" s="247"/>
      <c r="DS35" s="247"/>
      <c r="DT35" s="247"/>
      <c r="DU35" s="247"/>
    </row>
    <row r="36" spans="2:125" ht="13" x14ac:dyDescent="0.2">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ht="13" x14ac:dyDescent="0.2">
      <c r="DU37" s="247"/>
    </row>
    <row r="38" spans="2:125" ht="13" x14ac:dyDescent="0.2">
      <c r="DT38" s="247"/>
      <c r="DU38" s="247"/>
    </row>
    <row r="39" spans="2:125" ht="13" x14ac:dyDescent="0.2"/>
    <row r="40" spans="2:125" ht="13" x14ac:dyDescent="0.2">
      <c r="DH40" s="247"/>
    </row>
    <row r="41" spans="2:125" ht="13" x14ac:dyDescent="0.2">
      <c r="DE41" s="247"/>
    </row>
    <row r="42" spans="2:125" ht="13" x14ac:dyDescent="0.2">
      <c r="DG42" s="247"/>
      <c r="DJ42" s="247"/>
    </row>
    <row r="43" spans="2:125" ht="13" x14ac:dyDescent="0.2">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ht="13" x14ac:dyDescent="0.2">
      <c r="DU44" s="247"/>
    </row>
    <row r="45" spans="2:125" ht="13" x14ac:dyDescent="0.2"/>
    <row r="46" spans="2:125" ht="13" x14ac:dyDescent="0.2"/>
    <row r="47" spans="2:125" ht="13" x14ac:dyDescent="0.2"/>
    <row r="48" spans="2:125" ht="13" x14ac:dyDescent="0.2">
      <c r="DT48" s="247"/>
      <c r="DU48" s="247"/>
    </row>
    <row r="49" spans="120:125" ht="13" x14ac:dyDescent="0.2">
      <c r="DU49" s="247"/>
    </row>
    <row r="50" spans="120:125" ht="13" x14ac:dyDescent="0.2">
      <c r="DU50" s="247"/>
    </row>
    <row r="51" spans="120:125" ht="13" x14ac:dyDescent="0.2">
      <c r="DP51" s="247"/>
      <c r="DQ51" s="247"/>
      <c r="DR51" s="247"/>
      <c r="DS51" s="247"/>
      <c r="DT51" s="247"/>
      <c r="DU51" s="247"/>
    </row>
    <row r="52" spans="120:125" ht="13" x14ac:dyDescent="0.2"/>
    <row r="53" spans="120:125" ht="13" x14ac:dyDescent="0.2"/>
    <row r="54" spans="120:125" ht="13" x14ac:dyDescent="0.2">
      <c r="DU54" s="247"/>
    </row>
    <row r="55" spans="120:125" ht="13" x14ac:dyDescent="0.2"/>
    <row r="56" spans="120:125" ht="13" x14ac:dyDescent="0.2"/>
    <row r="57" spans="120:125" ht="13" x14ac:dyDescent="0.2"/>
    <row r="58" spans="120:125" ht="13" x14ac:dyDescent="0.2">
      <c r="DU58" s="247"/>
    </row>
    <row r="59" spans="120:125" ht="13" x14ac:dyDescent="0.2"/>
    <row r="60" spans="120:125" ht="13" x14ac:dyDescent="0.2"/>
    <row r="61" spans="120:125" ht="13" x14ac:dyDescent="0.2"/>
    <row r="62" spans="120:125" ht="13" x14ac:dyDescent="0.2"/>
    <row r="63" spans="120:125" ht="13" x14ac:dyDescent="0.2">
      <c r="DU63" s="247"/>
    </row>
    <row r="64" spans="120:125" ht="13" x14ac:dyDescent="0.2">
      <c r="DT64" s="247"/>
      <c r="DU64" s="247"/>
    </row>
    <row r="65" spans="123:125" ht="13" x14ac:dyDescent="0.2"/>
    <row r="66" spans="123:125" ht="13" x14ac:dyDescent="0.2"/>
    <row r="67" spans="123:125" ht="13" x14ac:dyDescent="0.2"/>
    <row r="68" spans="123:125" ht="13" x14ac:dyDescent="0.2"/>
    <row r="69" spans="123:125" ht="13" x14ac:dyDescent="0.2">
      <c r="DS69" s="247"/>
      <c r="DT69" s="247"/>
      <c r="DU69" s="247"/>
    </row>
    <row r="70" spans="123:125" ht="13" x14ac:dyDescent="0.2"/>
    <row r="71" spans="123:125" ht="13" x14ac:dyDescent="0.2"/>
    <row r="72" spans="123:125" ht="13" x14ac:dyDescent="0.2"/>
    <row r="73" spans="123:125" ht="13" x14ac:dyDescent="0.2"/>
    <row r="74" spans="123:125" ht="13" x14ac:dyDescent="0.2"/>
    <row r="75" spans="123:125" ht="13" x14ac:dyDescent="0.2"/>
    <row r="76" spans="123:125" ht="13" x14ac:dyDescent="0.2"/>
    <row r="77" spans="123:125" ht="13" x14ac:dyDescent="0.2"/>
    <row r="78" spans="123:125" ht="13" x14ac:dyDescent="0.2"/>
    <row r="79" spans="123:125" ht="13" x14ac:dyDescent="0.2"/>
    <row r="80" spans="123:125" ht="13" x14ac:dyDescent="0.2"/>
    <row r="81" spans="116:125" ht="13" x14ac:dyDescent="0.2"/>
    <row r="82" spans="116:125" ht="13" x14ac:dyDescent="0.2">
      <c r="DL82" s="247"/>
    </row>
    <row r="83" spans="116:125" ht="13" x14ac:dyDescent="0.2">
      <c r="DM83" s="247"/>
      <c r="DN83" s="247"/>
      <c r="DO83" s="247"/>
      <c r="DP83" s="247"/>
      <c r="DQ83" s="247"/>
      <c r="DR83" s="247"/>
      <c r="DS83" s="247"/>
      <c r="DT83" s="247"/>
      <c r="DU83" s="247"/>
    </row>
    <row r="84" spans="116:125" ht="13" x14ac:dyDescent="0.2"/>
    <row r="85" spans="116:125" ht="13" x14ac:dyDescent="0.2"/>
    <row r="86" spans="116:125" ht="13" x14ac:dyDescent="0.2"/>
    <row r="87" spans="116:125" ht="13" x14ac:dyDescent="0.2"/>
    <row r="88" spans="116:125" ht="13" x14ac:dyDescent="0.2">
      <c r="DU88" s="247"/>
    </row>
    <row r="89" spans="116:125" ht="13" x14ac:dyDescent="0.2"/>
    <row r="90" spans="116:125" ht="13" x14ac:dyDescent="0.2"/>
    <row r="91" spans="116:125" ht="13" x14ac:dyDescent="0.2"/>
    <row r="92" spans="116:125" ht="13.5" customHeight="1" x14ac:dyDescent="0.2"/>
    <row r="93" spans="116:125" ht="13.5" customHeight="1" x14ac:dyDescent="0.2"/>
    <row r="94" spans="116:125" ht="13.5" customHeight="1" x14ac:dyDescent="0.2">
      <c r="DS94" s="247"/>
      <c r="DT94" s="247"/>
      <c r="DU94" s="247"/>
    </row>
    <row r="95" spans="116:125" ht="13.5" customHeight="1" x14ac:dyDescent="0.2">
      <c r="DU95" s="247"/>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7"/>
    </row>
    <row r="102" spans="124:125" ht="13.5" customHeight="1" x14ac:dyDescent="0.2"/>
    <row r="103" spans="124:125" ht="13.5" customHeight="1" x14ac:dyDescent="0.2"/>
    <row r="104" spans="124:125" ht="13.5" customHeight="1" x14ac:dyDescent="0.2">
      <c r="DT104" s="247"/>
      <c r="DU104" s="247"/>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7" t="s">
        <v>473</v>
      </c>
    </row>
    <row r="121" spans="125:125" ht="13.5" hidden="1" customHeight="1" x14ac:dyDescent="0.2">
      <c r="DU121" s="247"/>
    </row>
  </sheetData>
  <sheetProtection algorithmName="SHA-512" hashValue="UG/JUKWlA+SEAGgAMl6N/3LRZLlv694T+mEaeH78yv9OW4pQ8NRZlXdNGu3DJtgmh3t73VqAA226JN5qnCfsgg==" saltValue="OiOZ61/6chqzHsi+Il9ac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53125" style="248" customWidth="1"/>
    <col min="126" max="142" width="0" style="247" hidden="1" customWidth="1"/>
    <col min="143" max="16384" width="9" style="247" hidden="1"/>
  </cols>
  <sheetData>
    <row r="1" spans="1:125" ht="13.5" customHeight="1"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ht="13" x14ac:dyDescent="0.2">
      <c r="B2" s="247"/>
      <c r="T2" s="247"/>
    </row>
    <row r="3" spans="1:125" ht="13" x14ac:dyDescent="0.2">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ht="13" x14ac:dyDescent="0.2"/>
    <row r="5" spans="1:125" ht="13" x14ac:dyDescent="0.2"/>
    <row r="6" spans="1:125" ht="13" x14ac:dyDescent="0.2"/>
    <row r="7" spans="1:125" ht="13" x14ac:dyDescent="0.2"/>
    <row r="8" spans="1:125" ht="13" x14ac:dyDescent="0.2"/>
    <row r="9" spans="1:125" ht="13" x14ac:dyDescent="0.2"/>
    <row r="10" spans="1:125" ht="13" x14ac:dyDescent="0.2"/>
    <row r="11" spans="1:125" ht="13" x14ac:dyDescent="0.2"/>
    <row r="12" spans="1:125" ht="13" x14ac:dyDescent="0.2"/>
    <row r="13" spans="1:125" ht="13" x14ac:dyDescent="0.2"/>
    <row r="14" spans="1:125" ht="13" x14ac:dyDescent="0.2"/>
    <row r="15" spans="1:125" ht="13" x14ac:dyDescent="0.2"/>
    <row r="16" spans="1:125" ht="13" x14ac:dyDescent="0.2"/>
    <row r="17" ht="13" x14ac:dyDescent="0.2"/>
    <row r="18" ht="13" x14ac:dyDescent="0.2"/>
    <row r="19" ht="13" x14ac:dyDescent="0.2"/>
    <row r="20" ht="13" x14ac:dyDescent="0.2"/>
    <row r="21" ht="13" x14ac:dyDescent="0.2"/>
    <row r="22" ht="13" x14ac:dyDescent="0.2"/>
    <row r="23" ht="13" x14ac:dyDescent="0.2"/>
    <row r="24" ht="13" x14ac:dyDescent="0.2"/>
    <row r="25" ht="13" x14ac:dyDescent="0.2"/>
    <row r="26" ht="13" x14ac:dyDescent="0.2"/>
    <row r="27" ht="13" x14ac:dyDescent="0.2"/>
    <row r="28" ht="13" x14ac:dyDescent="0.2"/>
    <row r="29" ht="13" x14ac:dyDescent="0.2"/>
    <row r="30" ht="13" x14ac:dyDescent="0.2"/>
    <row r="31" ht="13" x14ac:dyDescent="0.2"/>
    <row r="32" ht="13" x14ac:dyDescent="0.2"/>
    <row r="33" spans="2:125" ht="13" x14ac:dyDescent="0.2">
      <c r="B33" s="247"/>
      <c r="G33" s="247"/>
      <c r="I33" s="247"/>
    </row>
    <row r="34" spans="2:125" ht="13" x14ac:dyDescent="0.2">
      <c r="C34" s="247"/>
      <c r="P34" s="247"/>
      <c r="R34" s="247"/>
      <c r="U34" s="247"/>
    </row>
    <row r="35" spans="2:125" ht="13" x14ac:dyDescent="0.2">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ht="13" x14ac:dyDescent="0.2">
      <c r="F36" s="247"/>
      <c r="H36" s="247"/>
      <c r="J36" s="247"/>
      <c r="K36" s="247"/>
      <c r="L36" s="247"/>
      <c r="M36" s="247"/>
      <c r="N36" s="247"/>
      <c r="O36" s="247"/>
      <c r="Q36" s="247"/>
      <c r="S36" s="247"/>
      <c r="V36" s="247"/>
    </row>
    <row r="37" spans="2:125" ht="13" x14ac:dyDescent="0.2"/>
    <row r="38" spans="2:125" ht="13" x14ac:dyDescent="0.2"/>
    <row r="39" spans="2:125" ht="13" x14ac:dyDescent="0.2"/>
    <row r="40" spans="2:125" ht="13" x14ac:dyDescent="0.2">
      <c r="U40" s="247"/>
    </row>
    <row r="41" spans="2:125" ht="13" x14ac:dyDescent="0.2">
      <c r="R41" s="247"/>
    </row>
    <row r="42" spans="2:125" ht="13" x14ac:dyDescent="0.2">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ht="13" x14ac:dyDescent="0.2">
      <c r="Q43" s="247"/>
      <c r="S43" s="247"/>
      <c r="V43" s="247"/>
    </row>
    <row r="44" spans="2:125" ht="13" x14ac:dyDescent="0.2"/>
    <row r="45" spans="2:125" ht="13" x14ac:dyDescent="0.2"/>
    <row r="46" spans="2:125" ht="13" x14ac:dyDescent="0.2"/>
    <row r="47" spans="2:125" ht="13" x14ac:dyDescent="0.2"/>
    <row r="48" spans="2:125" ht="13" x14ac:dyDescent="0.2"/>
    <row r="49" ht="13" x14ac:dyDescent="0.2"/>
    <row r="50" ht="13" x14ac:dyDescent="0.2"/>
    <row r="51" ht="13" x14ac:dyDescent="0.2"/>
    <row r="52" ht="13" x14ac:dyDescent="0.2"/>
    <row r="53" ht="13" x14ac:dyDescent="0.2"/>
    <row r="54" ht="13" x14ac:dyDescent="0.2"/>
    <row r="55" ht="13" x14ac:dyDescent="0.2"/>
    <row r="56" ht="13" x14ac:dyDescent="0.2"/>
    <row r="57" ht="13" x14ac:dyDescent="0.2"/>
    <row r="58" ht="13" x14ac:dyDescent="0.2"/>
    <row r="59" ht="13" x14ac:dyDescent="0.2"/>
    <row r="60" ht="13" x14ac:dyDescent="0.2"/>
    <row r="61" ht="13" x14ac:dyDescent="0.2"/>
    <row r="62" ht="13" x14ac:dyDescent="0.2"/>
    <row r="63" ht="13" x14ac:dyDescent="0.2"/>
    <row r="64" ht="13" x14ac:dyDescent="0.2"/>
    <row r="65" ht="13" x14ac:dyDescent="0.2"/>
    <row r="66" ht="13" x14ac:dyDescent="0.2"/>
    <row r="67" ht="13" x14ac:dyDescent="0.2"/>
    <row r="68" ht="13" x14ac:dyDescent="0.2"/>
    <row r="69" ht="13" x14ac:dyDescent="0.2"/>
    <row r="70" ht="13" x14ac:dyDescent="0.2"/>
    <row r="71" ht="13" x14ac:dyDescent="0.2"/>
    <row r="72" ht="13" x14ac:dyDescent="0.2"/>
    <row r="73" ht="13" x14ac:dyDescent="0.2"/>
    <row r="74" ht="13" x14ac:dyDescent="0.2"/>
    <row r="75" ht="13" x14ac:dyDescent="0.2"/>
    <row r="76" ht="13" x14ac:dyDescent="0.2"/>
    <row r="77" ht="13" x14ac:dyDescent="0.2"/>
    <row r="78" ht="13" x14ac:dyDescent="0.2"/>
    <row r="79" ht="13" x14ac:dyDescent="0.2"/>
    <row r="80"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row r="90" ht="13" x14ac:dyDescent="0.2"/>
    <row r="91" ht="13"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8" t="s">
        <v>473</v>
      </c>
    </row>
  </sheetData>
  <sheetProtection algorithmName="SHA-512" hashValue="syfwbuvCAT15zJQcy4RCQJDs35iC034QzMrAlESgReCF/269t9elY5nAmgT2Eq5sKnu6XalHSpzJr3Lzs0e5CQ==" saltValue="ETVptTOqT6LnaCZiDNnbI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Normal="100" zoomScaleSheetLayoutView="100" workbookViewId="0"/>
  </sheetViews>
  <sheetFormatPr defaultColWidth="0" defaultRowHeight="13.5" customHeight="1" zeroHeight="1" x14ac:dyDescent="0.2"/>
  <cols>
    <col min="1" max="1" width="8.1796875" style="1" customWidth="1"/>
    <col min="2" max="16" width="14.63281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3">
      <c r="B46" s="4" t="s">
        <v>1</v>
      </c>
      <c r="C46" s="5"/>
      <c r="D46" s="5"/>
      <c r="E46" s="6" t="s">
        <v>2</v>
      </c>
      <c r="F46" s="7" t="s">
        <v>523</v>
      </c>
      <c r="G46" s="8" t="s">
        <v>524</v>
      </c>
      <c r="H46" s="8" t="s">
        <v>525</v>
      </c>
      <c r="I46" s="8" t="s">
        <v>526</v>
      </c>
      <c r="J46" s="9" t="s">
        <v>527</v>
      </c>
    </row>
    <row r="47" spans="2:10" ht="57.75" customHeight="1" x14ac:dyDescent="0.2">
      <c r="B47" s="10"/>
      <c r="C47" s="1141" t="s">
        <v>3</v>
      </c>
      <c r="D47" s="1141"/>
      <c r="E47" s="1142"/>
      <c r="F47" s="11">
        <v>16.29</v>
      </c>
      <c r="G47" s="12">
        <v>19.75</v>
      </c>
      <c r="H47" s="12">
        <v>17.63</v>
      </c>
      <c r="I47" s="12">
        <v>17.45</v>
      </c>
      <c r="J47" s="13">
        <v>17.8</v>
      </c>
    </row>
    <row r="48" spans="2:10" ht="57.75" customHeight="1" x14ac:dyDescent="0.2">
      <c r="B48" s="14"/>
      <c r="C48" s="1143" t="s">
        <v>4</v>
      </c>
      <c r="D48" s="1143"/>
      <c r="E48" s="1144"/>
      <c r="F48" s="15">
        <v>8.6999999999999993</v>
      </c>
      <c r="G48" s="16">
        <v>10.45</v>
      </c>
      <c r="H48" s="16">
        <v>10.41</v>
      </c>
      <c r="I48" s="16">
        <v>9.68</v>
      </c>
      <c r="J48" s="17">
        <v>7.93</v>
      </c>
    </row>
    <row r="49" spans="2:10" ht="57.75" customHeight="1" thickBot="1" x14ac:dyDescent="0.25">
      <c r="B49" s="18"/>
      <c r="C49" s="1145" t="s">
        <v>5</v>
      </c>
      <c r="D49" s="1145"/>
      <c r="E49" s="1146"/>
      <c r="F49" s="19" t="s">
        <v>528</v>
      </c>
      <c r="G49" s="20">
        <v>7.09</v>
      </c>
      <c r="H49" s="20" t="s">
        <v>529</v>
      </c>
      <c r="I49" s="20" t="s">
        <v>530</v>
      </c>
      <c r="J49" s="21" t="s">
        <v>531</v>
      </c>
    </row>
    <row r="50" spans="2:10" ht="13" x14ac:dyDescent="0.2"/>
  </sheetData>
  <sheetProtection algorithmName="SHA-512" hashValue="9MNry6W1bQzGCxvkYcm9+ko96AmLJL3H+nUA+DW7hjo7ssi2/Bgt6jWtS8xDMenX9MgxzEFNbBxQmCUUEDIhsw==" saltValue="CpoH5uaQWKT8v/SZermTr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左右津 若奈</cp:lastModifiedBy>
  <cp:lastPrinted>2026-03-15T23:37:58Z</cp:lastPrinted>
  <dcterms:created xsi:type="dcterms:W3CDTF">2026-02-26T09:40:24Z</dcterms:created>
  <dcterms:modified xsi:type="dcterms:W3CDTF">2026-03-25T03:09:44Z</dcterms:modified>
  <cp:category/>
</cp:coreProperties>
</file>