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8oQfyxKr7sFZXhaRMxirLUTZ8xwP7iuy/EI3dkdlUD92TkZZbUyo3RShXivr7Mr2/0mWG33rxweAvRRBntL2A==" workbookSaltValue="zhPidJYYMn+osBDd68Agk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E86" i="4"/>
  <c r="AT10" i="4"/>
  <c r="AL10" i="4"/>
  <c r="W10" i="4"/>
  <c r="P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<sst xmlns="http://schemas.openxmlformats.org/spreadsheetml/2006/main" count="245" uniqueCount="125">
  <si>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</si>
  <si>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</si>
  <si>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</si>
  <si>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</si>
  <si>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</si>
  <si>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</si>
  <si>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</si>
  <si>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</si>
  <si>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</si>
  <si>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</si>
  <si>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</si>
  <si>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</si>
  <si>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</si>
  <si>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</si>
  <si>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</si>
  <si>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</si>
  <si>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</si>
  <si>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</si>
  <si>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</si>
  <si>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</si>
  <si>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</si>
  <si>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</si>
  <si>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</si>
  <si>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</si>
  <si>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</si>
  <si>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</si>
  <si>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</si>
  <si>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</si>
  <si>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</si>
  <si>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</si>
  <si>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</si>
  <si>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</si>
  <si>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</si>
  <si>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</si>
  <si>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</si>
  <si>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</si>
  <si>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</si>
  <si>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</si>
  <si>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</si>
  <si>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</si>
  <si>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</si>
  <si>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</si>
  <si>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</si>
  <si>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</si>
  <si>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</si>
  <si>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</si>
  <si>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</si>
  <si>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</si>
  <si>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</si>
  <si>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</si>
  <si>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</si>
  <si>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</si>
  <si>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</si>
  <si>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</si>
  <si>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</si>
  <si>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</si>
  <si>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</si>
  <si>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</si>
  <si>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</si>
  <si>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</si>
  <si>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</si>
  <si>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</si>
  <si>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</si>
  <si>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</si>
  <si>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</si>
  <si>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</si>
  <si>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</si>
  <si>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</si>
  <si>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</si>
  <si>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</si>
  <si>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</si>
  <si>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</si>
  <si>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</si>
  <si>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</si>
  <si>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</si>
  <si>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</si>
  <si>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</si>
  <si>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</si>
  <si>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</si>
  <si>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</si>
  <si>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</si>
  <si>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</si>
  <si>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</si>
  <si>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</si>
  <si>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</si>
  <si>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</si>
  <si>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</si>
  <si>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</si>
  <si>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</si>
  <si>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</si>
  <si>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</si>
  <si>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</si>
  <si>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</si>
  <si>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</si>
  <si>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</si>
  <si>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</si>
  <si>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</si>
  <si>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</si>
  <si>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</si>
  <si>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</si>
  <si>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</si>
  <si>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</si>
  <si>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</si>
  <si>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</si>
  <si>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</si>
  <si>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</si>
  <si>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</si>
  <si>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</si>
  <si>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</si>
  <si>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大磯町</t>
  </si>
  <si>
    <t>法非適用</t>
  </si>
  <si>
    <t>下水道事業</t>
  </si>
  <si>
    <t>公共下水道</t>
  </si>
  <si>
    <t>Cb2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</si>
  <si>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</si>
  <si>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</si>
  <si>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</si>
  <si>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</si>
  <si>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</si>
  <si>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</si>
  <si>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</si>
  <si>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</si>
  <si>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下水道の整備について、より一層の進捗を図るとともに、下水道未接続世帯に対する戸別訪問など、接続促進活動等を強化し、事業経営の健全化に繋げていきます。</t>
    <rPh sb="1" eb="4">
      <t>ゲスイドウ</t>
    </rPh>
    <rPh sb="5" eb="7">
      <t>セイビ</t>
    </rPh>
    <rPh sb="14" eb="16">
      <t>イッソウ</t>
    </rPh>
    <rPh sb="17" eb="19">
      <t>シンチョク</t>
    </rPh>
    <rPh sb="20" eb="21">
      <t>ハカ</t>
    </rPh>
    <rPh sb="27" eb="30">
      <t>ゲスイドウ</t>
    </rPh>
    <rPh sb="30" eb="33">
      <t>ミセツゾク</t>
    </rPh>
    <rPh sb="33" eb="35">
      <t>セタイ</t>
    </rPh>
    <rPh sb="36" eb="37">
      <t>タイ</t>
    </rPh>
    <rPh sb="39" eb="41">
      <t>コベツ</t>
    </rPh>
    <rPh sb="41" eb="43">
      <t>ホウモン</t>
    </rPh>
    <rPh sb="46" eb="48">
      <t>セツゾク</t>
    </rPh>
    <rPh sb="48" eb="50">
      <t>ソクシン</t>
    </rPh>
    <rPh sb="50" eb="52">
      <t>カツドウ</t>
    </rPh>
    <rPh sb="52" eb="53">
      <t>トウ</t>
    </rPh>
    <rPh sb="54" eb="56">
      <t>キョウカ</t>
    </rPh>
    <rPh sb="58" eb="60">
      <t>ジギョウ</t>
    </rPh>
    <rPh sb="60" eb="62">
      <t>ケイエイ</t>
    </rPh>
    <rPh sb="63" eb="66">
      <t>ケンゼンカ</t>
    </rPh>
    <rPh sb="67" eb="68">
      <t>ツナ</t>
    </rPh>
    <phoneticPr fontId="4"/>
  </si>
  <si>
    <t>　収益的収支比率は約100％、企業債残高対事業規模比率は平均値より低くなっています。また、経費回収率は100％近くまで伸びており、汚水処理原価については約150円と低下しています。
　これらは、平成29年度より公費で負担する汚水処理費の算定方法を見直したことや、多量排水事業者の下水道への接続が主な要因となっています。
　しかしながら、水洗化率は平均値と比べて低い値となっており、接続促進に努める必要があります。</t>
    <rPh sb="1" eb="4">
      <t>シュウエキテキ</t>
    </rPh>
    <rPh sb="4" eb="6">
      <t>シュウシ</t>
    </rPh>
    <rPh sb="6" eb="8">
      <t>ヒリツ</t>
    </rPh>
    <rPh sb="9" eb="10">
      <t>ヤク</t>
    </rPh>
    <rPh sb="15" eb="17">
      <t>キギョウ</t>
    </rPh>
    <rPh sb="17" eb="18">
      <t>サイ</t>
    </rPh>
    <rPh sb="18" eb="20">
      <t>ザンダカ</t>
    </rPh>
    <rPh sb="20" eb="21">
      <t>タイ</t>
    </rPh>
    <rPh sb="21" eb="23">
      <t>ジギョウ</t>
    </rPh>
    <rPh sb="23" eb="25">
      <t>キボ</t>
    </rPh>
    <rPh sb="25" eb="27">
      <t>ヒリツ</t>
    </rPh>
    <rPh sb="28" eb="31">
      <t>ヘイキンチ</t>
    </rPh>
    <rPh sb="33" eb="34">
      <t>ヒク</t>
    </rPh>
    <rPh sb="45" eb="47">
      <t>ケイヒ</t>
    </rPh>
    <rPh sb="47" eb="49">
      <t>カイシュウ</t>
    </rPh>
    <rPh sb="49" eb="50">
      <t>リツ</t>
    </rPh>
    <rPh sb="55" eb="56">
      <t>チカ</t>
    </rPh>
    <rPh sb="59" eb="60">
      <t>ノ</t>
    </rPh>
    <rPh sb="65" eb="67">
      <t>オスイ</t>
    </rPh>
    <rPh sb="67" eb="69">
      <t>ショリ</t>
    </rPh>
    <rPh sb="69" eb="71">
      <t>ゲンカ</t>
    </rPh>
    <rPh sb="76" eb="77">
      <t>ヤク</t>
    </rPh>
    <rPh sb="80" eb="81">
      <t>エン</t>
    </rPh>
    <rPh sb="82" eb="84">
      <t>テイカ</t>
    </rPh>
    <rPh sb="97" eb="99">
      <t>ヘイセイ</t>
    </rPh>
    <rPh sb="101" eb="103">
      <t>ネンド</t>
    </rPh>
    <rPh sb="105" eb="107">
      <t>コウヒ</t>
    </rPh>
    <rPh sb="108" eb="110">
      <t>フタン</t>
    </rPh>
    <rPh sb="112" eb="114">
      <t>オスイ</t>
    </rPh>
    <rPh sb="114" eb="116">
      <t>ショリ</t>
    </rPh>
    <rPh sb="116" eb="117">
      <t>ヒ</t>
    </rPh>
    <rPh sb="118" eb="120">
      <t>サンテイ</t>
    </rPh>
    <rPh sb="120" eb="122">
      <t>ホウホウ</t>
    </rPh>
    <rPh sb="123" eb="125">
      <t>ミナオ</t>
    </rPh>
    <rPh sb="131" eb="133">
      <t>タリョウ</t>
    </rPh>
    <rPh sb="133" eb="135">
      <t>ハイスイ</t>
    </rPh>
    <rPh sb="135" eb="137">
      <t>ジギョウ</t>
    </rPh>
    <rPh sb="137" eb="138">
      <t>シャ</t>
    </rPh>
    <rPh sb="139" eb="142">
      <t>ゲスイドウ</t>
    </rPh>
    <rPh sb="144" eb="146">
      <t>セツゾク</t>
    </rPh>
    <rPh sb="147" eb="148">
      <t>オモ</t>
    </rPh>
    <rPh sb="149" eb="151">
      <t>ヨウイン</t>
    </rPh>
    <rPh sb="168" eb="171">
      <t>スイセンカ</t>
    </rPh>
    <rPh sb="171" eb="172">
      <t>リツ</t>
    </rPh>
    <rPh sb="173" eb="176">
      <t>ヘイキンチ</t>
    </rPh>
    <rPh sb="177" eb="178">
      <t>クラ</t>
    </rPh>
    <rPh sb="180" eb="181">
      <t>ヒク</t>
    </rPh>
    <rPh sb="182" eb="183">
      <t>アタイ</t>
    </rPh>
    <rPh sb="190" eb="192">
      <t>セツゾク</t>
    </rPh>
    <rPh sb="192" eb="194">
      <t>ソクシン</t>
    </rPh>
    <rPh sb="195" eb="196">
      <t>ツト</t>
    </rPh>
    <rPh sb="198" eb="200">
      <t>ヒツヨウ</t>
    </rPh>
    <phoneticPr fontId="4"/>
  </si>
  <si>
    <t>　本町の下水道供用開始は平成４年度であるため、現時点において管路の老朽化が危惧される状況ではありませんが、下水道法の改正に伴い、平成30年度に策定する事業計画において、主要な施設に係る点検、調査の計画や修繕、改築の判断基準の方針を定め、今後の対応に繋げていきます。</t>
    <rPh sb="1" eb="3">
      <t>ホンチョウ</t>
    </rPh>
    <rPh sb="4" eb="7">
      <t>ゲスイドウ</t>
    </rPh>
    <rPh sb="7" eb="9">
      <t>キョウヨウ</t>
    </rPh>
    <rPh sb="9" eb="11">
      <t>カイシ</t>
    </rPh>
    <rPh sb="12" eb="14">
      <t>ヘイセイ</t>
    </rPh>
    <rPh sb="15" eb="17">
      <t>ネンド</t>
    </rPh>
    <rPh sb="23" eb="26">
      <t>ゲンジテン</t>
    </rPh>
    <rPh sb="30" eb="32">
      <t>カンロ</t>
    </rPh>
    <rPh sb="33" eb="36">
      <t>ロウキュウカ</t>
    </rPh>
    <rPh sb="37" eb="39">
      <t>キグ</t>
    </rPh>
    <rPh sb="42" eb="44">
      <t>ジョウキョウ</t>
    </rPh>
    <rPh sb="53" eb="56">
      <t>ゲスイドウ</t>
    </rPh>
    <rPh sb="56" eb="57">
      <t>ホウ</t>
    </rPh>
    <rPh sb="58" eb="60">
      <t>カイセイ</t>
    </rPh>
    <rPh sb="61" eb="62">
      <t>トモナ</t>
    </rPh>
    <rPh sb="71" eb="73">
      <t>サクテイ</t>
    </rPh>
    <rPh sb="75" eb="77">
      <t>ジギョウ</t>
    </rPh>
    <rPh sb="77" eb="79">
      <t>ケイカク</t>
    </rPh>
    <rPh sb="84" eb="86">
      <t>シュヨウ</t>
    </rPh>
    <rPh sb="87" eb="89">
      <t>シセツ</t>
    </rPh>
    <rPh sb="90" eb="91">
      <t>カカ</t>
    </rPh>
    <rPh sb="92" eb="94">
      <t>テンケン</t>
    </rPh>
    <rPh sb="95" eb="97">
      <t>チョウサ</t>
    </rPh>
    <rPh sb="98" eb="100">
      <t>ケイカク</t>
    </rPh>
    <rPh sb="101" eb="103">
      <t>シュウゼン</t>
    </rPh>
    <rPh sb="104" eb="106">
      <t>カイチク</t>
    </rPh>
    <rPh sb="107" eb="109">
      <t>ハンダン</t>
    </rPh>
    <rPh sb="109" eb="111">
      <t>キジュン</t>
    </rPh>
    <rPh sb="112" eb="114">
      <t>ホウシン</t>
    </rPh>
    <rPh sb="115" eb="116">
      <t>サダ</t>
    </rPh>
    <rPh sb="118" eb="120">
      <t>コンゴ</t>
    </rPh>
    <rPh sb="121" eb="123">
      <t>タイオウ</t>
    </rPh>
    <rPh sb="124" eb="125">
      <t>ツナ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</si>
</sst>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0-4AF4-BEDA-36F1C409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22048"/>
        <c:axId val="7594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0.16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0-4AF4-BEDA-36F1C409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22048"/>
        <c:axId val="75940608"/>
      </c:lineChart>
      <c:dateAx>
        <c:axId val="7592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940608"/>
        <c:crosses val="autoZero"/>
        <c:auto val="1"/>
        <c:lblOffset val="100"/>
        <c:baseTimeUnit val="years"/>
      </c:dateAx>
      <c:valAx>
        <c:axId val="7594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92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1C-4FFA-9C53-A1A4D77F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47936"/>
        <c:axId val="8505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50.27</c:v>
                </c:pt>
                <c:pt idx="1">
                  <c:v>51.08</c:v>
                </c:pt>
                <c:pt idx="2">
                  <c:v>49.75</c:v>
                </c:pt>
                <c:pt idx="3">
                  <c:v>51.05</c:v>
                </c:pt>
                <c:pt idx="4">
                  <c:v>50.12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1C-4FFA-9C53-A1A4D77F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47936"/>
        <c:axId val="85054208"/>
      </c:lineChart>
      <c:dateAx>
        <c:axId val="8504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54208"/>
        <c:crosses val="autoZero"/>
        <c:auto val="1"/>
        <c:lblOffset val="100"/>
        <c:baseTimeUnit val="years"/>
      </c:dateAx>
      <c:valAx>
        <c:axId val="8505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4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75.56</c:v>
                </c:pt>
                <c:pt idx="1">
                  <c:v>76.19</c:v>
                </c:pt>
                <c:pt idx="2">
                  <c:v>75.87</c:v>
                </c:pt>
                <c:pt idx="3">
                  <c:v>75.97</c:v>
                </c:pt>
                <c:pt idx="4">
                  <c:v>76.5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A-4C38-9CE8-8E40010F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80352"/>
        <c:axId val="8778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89.13</c:v>
                </c:pt>
                <c:pt idx="1">
                  <c:v>88.59</c:v>
                </c:pt>
                <c:pt idx="2">
                  <c:v>87.85</c:v>
                </c:pt>
                <c:pt idx="3">
                  <c:v>87.52</c:v>
                </c:pt>
                <c:pt idx="4">
                  <c:v>86.63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6A-4C38-9CE8-8E40010F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80352"/>
        <c:axId val="87782528"/>
      </c:lineChart>
      <c:dateAx>
        <c:axId val="8778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82528"/>
        <c:crosses val="autoZero"/>
        <c:auto val="1"/>
        <c:lblOffset val="100"/>
        <c:baseTimeUnit val="years"/>
      </c:dateAx>
      <c:valAx>
        <c:axId val="8778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8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</c:v>
                </c:pt>
                <c:pt idx="1">
                  <c:v>47.75</c:v>
                </c:pt>
                <c:pt idx="2">
                  <c:v>79.569999999999993</c:v>
                </c:pt>
                <c:pt idx="3">
                  <c:v>76.650000000000006</c:v>
                </c:pt>
                <c:pt idx="4">
                  <c:v>101.6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7-45CB-A930-D60047BC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5200"/>
        <c:axId val="8461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47-45CB-A930-D60047BC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55200"/>
        <c:axId val="84612224"/>
      </c:lineChart>
      <c:dateAx>
        <c:axId val="7595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12224"/>
        <c:crosses val="autoZero"/>
        <c:auto val="1"/>
        <c:lblOffset val="100"/>
        <c:baseTimeUnit val="years"/>
      </c:dateAx>
      <c:valAx>
        <c:axId val="8461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95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BA-4D95-849D-98304049D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59584"/>
        <c:axId val="8466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BA-4D95-849D-98304049D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59584"/>
        <c:axId val="84661760"/>
      </c:lineChart>
      <c:dateAx>
        <c:axId val="846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61760"/>
        <c:crosses val="autoZero"/>
        <c:auto val="1"/>
        <c:lblOffset val="100"/>
        <c:baseTimeUnit val="years"/>
      </c:dateAx>
      <c:valAx>
        <c:axId val="8466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5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C-4B70-9954-C0CC81AA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92992"/>
        <c:axId val="846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BC-4B70-9954-C0CC81AA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92992"/>
        <c:axId val="84694912"/>
      </c:lineChart>
      <c:dateAx>
        <c:axId val="8469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94912"/>
        <c:crosses val="autoZero"/>
        <c:auto val="1"/>
        <c:lblOffset val="100"/>
        <c:baseTimeUnit val="years"/>
      </c:dateAx>
      <c:valAx>
        <c:axId val="846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9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E1-441D-96E4-4908F77C4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36256"/>
        <c:axId val="8474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E1-441D-96E4-4908F77C4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6256"/>
        <c:axId val="84746624"/>
      </c:lineChart>
      <c:dateAx>
        <c:axId val="847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46624"/>
        <c:crosses val="autoZero"/>
        <c:auto val="1"/>
        <c:lblOffset val="100"/>
        <c:baseTimeUnit val="years"/>
      </c:dateAx>
      <c:valAx>
        <c:axId val="8474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3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8-4047-AF3C-0E6E522D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59680"/>
        <c:axId val="8476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18-4047-AF3C-0E6E522D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59680"/>
        <c:axId val="84761600"/>
      </c:lineChart>
      <c:dateAx>
        <c:axId val="847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61600"/>
        <c:crosses val="autoZero"/>
        <c:auto val="1"/>
        <c:lblOffset val="100"/>
        <c:baseTimeUnit val="years"/>
      </c:dateAx>
      <c:valAx>
        <c:axId val="8476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5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3414.91</c:v>
                </c:pt>
                <c:pt idx="1">
                  <c:v>3656.39</c:v>
                </c:pt>
                <c:pt idx="2">
                  <c:v>2274.94</c:v>
                </c:pt>
                <c:pt idx="3">
                  <c:v>1957.22</c:v>
                </c:pt>
                <c:pt idx="4">
                  <c:v>626.33000000000004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F-422A-8E26-98E71DA5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2944"/>
        <c:axId val="848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1119.4100000000001</c:v>
                </c:pt>
                <c:pt idx="1">
                  <c:v>1067.74</c:v>
                </c:pt>
                <c:pt idx="2">
                  <c:v>1018.27</c:v>
                </c:pt>
                <c:pt idx="3">
                  <c:v>1120.55</c:v>
                </c:pt>
                <c:pt idx="4">
                  <c:v>855.79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7F-422A-8E26-98E71DA5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82944"/>
        <c:axId val="84884864"/>
      </c:lineChart>
      <c:dateAx>
        <c:axId val="8488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84864"/>
        <c:crosses val="autoZero"/>
        <c:auto val="1"/>
        <c:lblOffset val="100"/>
        <c:baseTimeUnit val="years"/>
      </c:dateAx>
      <c:valAx>
        <c:axId val="848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8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37.049999999999997</c:v>
                </c:pt>
                <c:pt idx="1">
                  <c:v>35.25</c:v>
                </c:pt>
                <c:pt idx="2">
                  <c:v>47.3</c:v>
                </c:pt>
                <c:pt idx="3">
                  <c:v>54.45</c:v>
                </c:pt>
                <c:pt idx="4">
                  <c:v>95.47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26-4AE9-ADF5-A1B18B8F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16096"/>
        <c:axId val="8492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71.349999999999994</c:v>
                </c:pt>
                <c:pt idx="1">
                  <c:v>73.569999999999993</c:v>
                </c:pt>
                <c:pt idx="2">
                  <c:v>71.569999999999993</c:v>
                </c:pt>
                <c:pt idx="3">
                  <c:v>73.28</c:v>
                </c:pt>
                <c:pt idx="4">
                  <c:v>82.82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26-4AE9-ADF5-A1B18B8F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16096"/>
        <c:axId val="84926464"/>
      </c:lineChart>
      <c:dateAx>
        <c:axId val="8491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26464"/>
        <c:crosses val="autoZero"/>
        <c:auto val="1"/>
        <c:lblOffset val="100"/>
        <c:baseTimeUnit val="years"/>
      </c:dateAx>
      <c:valAx>
        <c:axId val="8492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1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327.33</c:v>
                </c:pt>
                <c:pt idx="1">
                  <c:v>349.16</c:v>
                </c:pt>
                <c:pt idx="2">
                  <c:v>261.01</c:v>
                </c:pt>
                <c:pt idx="3">
                  <c:v>244.7</c:v>
                </c:pt>
                <c:pt idx="4">
                  <c:v>150.12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3-415F-B413-F3D31ED8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18880"/>
        <c:axId val="8502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182.55</c:v>
                </c:pt>
                <c:pt idx="1">
                  <c:v>184.87</c:v>
                </c:pt>
                <c:pt idx="2">
                  <c:v>195.88</c:v>
                </c:pt>
                <c:pt idx="3">
                  <c:v>193.1</c:v>
                </c:pt>
                <c:pt idx="4">
                  <c:v>165.76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F3-415F-B413-F3D31ED8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18880"/>
        <c:axId val="85025152"/>
      </c:lineChart>
      <c:dateAx>
        <c:axId val="850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25152"/>
        <c:crosses val="autoZero"/>
        <c:auto val="1"/>
        <c:lblOffset val="100"/>
        <c:baseTimeUnit val="years"/>
      </c:dateAx>
      <c:valAx>
        <c:axId val="8502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1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神奈川県　大磯町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Cb2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33054</v>
      </c>
      <c r="AM8" s="66"/>
      <c r="AN8" s="66"/>
      <c r="AO8" s="66"/>
      <c r="AP8" s="66"/>
      <c r="AQ8" s="66"/>
      <c r="AR8" s="66"/>
      <c r="AS8" s="66"/>
      <c r="AT8" s="65">
        <f>データ!T6</f>
        <v>17.18</v>
      </c>
      <c r="AU8" s="65"/>
      <c r="AV8" s="65"/>
      <c r="AW8" s="65"/>
      <c r="AX8" s="65"/>
      <c r="AY8" s="65"/>
      <c r="AZ8" s="65"/>
      <c r="BA8" s="65"/>
      <c r="BB8" s="65">
        <f>データ!U6</f>
        <v>1923.98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76.78</v>
      </c>
      <c r="Q10" s="65"/>
      <c r="R10" s="65"/>
      <c r="S10" s="65"/>
      <c r="T10" s="65"/>
      <c r="U10" s="65"/>
      <c r="V10" s="65"/>
      <c r="W10" s="65">
        <f>データ!Q6</f>
        <v>84.65</v>
      </c>
      <c r="X10" s="65"/>
      <c r="Y10" s="65"/>
      <c r="Z10" s="65"/>
      <c r="AA10" s="65"/>
      <c r="AB10" s="65"/>
      <c r="AC10" s="65"/>
      <c r="AD10" s="66">
        <f>データ!R6</f>
        <v>2434</v>
      </c>
      <c r="AE10" s="66"/>
      <c r="AF10" s="66"/>
      <c r="AG10" s="66"/>
      <c r="AH10" s="66"/>
      <c r="AI10" s="66"/>
      <c r="AJ10" s="66"/>
      <c r="AK10" s="2"/>
      <c r="AL10" s="66">
        <f>データ!V6</f>
        <v>25359</v>
      </c>
      <c r="AM10" s="66"/>
      <c r="AN10" s="66"/>
      <c r="AO10" s="66"/>
      <c r="AP10" s="66"/>
      <c r="AQ10" s="66"/>
      <c r="AR10" s="66"/>
      <c r="AS10" s="66"/>
      <c r="AT10" s="65">
        <f>データ!W6</f>
        <v>4.3600000000000003</v>
      </c>
      <c r="AU10" s="65"/>
      <c r="AV10" s="65"/>
      <c r="AW10" s="65"/>
      <c r="AX10" s="65"/>
      <c r="AY10" s="65"/>
      <c r="AZ10" s="65"/>
      <c r="BA10" s="65"/>
      <c r="BB10" s="65">
        <f>データ!X6</f>
        <v>5816.28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122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Mz0KwUjM2xZC+hdtTgdPtVx+zufW3XQRuZOZhZZlBaPfTE6+zfVZm74hs9AM6cyjgS53yDLsY+uH1H6fmrgThw==" saltValue="MfaIATa2zc4E13y7gCJeF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143413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神奈川県　大磯町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Cb2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76.78</v>
      </c>
      <c r="Q6" s="33">
        <f t="shared" si="3"/>
        <v>84.65</v>
      </c>
      <c r="R6" s="33">
        <f t="shared" si="3"/>
        <v>2434</v>
      </c>
      <c r="S6" s="33">
        <f t="shared" si="3"/>
        <v>33054</v>
      </c>
      <c r="T6" s="33">
        <f t="shared" si="3"/>
        <v>17.18</v>
      </c>
      <c r="U6" s="33">
        <f t="shared" si="3"/>
        <v>1923.98</v>
      </c>
      <c r="V6" s="33">
        <f t="shared" si="3"/>
        <v>25359</v>
      </c>
      <c r="W6" s="33">
        <f t="shared" si="3"/>
        <v>4.3600000000000003</v>
      </c>
      <c r="X6" s="33">
        <f t="shared" si="3"/>
        <v>5816.28</v>
      </c>
      <c r="Y6" s="34">
        <f>IF(Y7="",NA(),Y7)</f>
        <v>54</v>
      </c>
      <c r="Z6" s="34">
        <f t="shared" ref="Z6:AH6" si="4">IF(Z7="",NA(),Z7)</f>
        <v>47.75</v>
      </c>
      <c r="AA6" s="34">
        <f t="shared" si="4"/>
        <v>79.569999999999993</v>
      </c>
      <c r="AB6" s="34">
        <f t="shared" si="4"/>
        <v>76.650000000000006</v>
      </c>
      <c r="AC6" s="34">
        <f t="shared" si="4"/>
        <v>101.6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3414.91</v>
      </c>
      <c r="BG6" s="34">
        <f t="shared" ref="BG6:BO6" si="7">IF(BG7="",NA(),BG7)</f>
        <v>3656.39</v>
      </c>
      <c r="BH6" s="34">
        <f t="shared" si="7"/>
        <v>2274.94</v>
      </c>
      <c r="BI6" s="34">
        <f t="shared" si="7"/>
        <v>1957.22</v>
      </c>
      <c r="BJ6" s="34">
        <f t="shared" si="7"/>
        <v>626.33000000000004</v>
      </c>
      <c r="BK6" s="34">
        <f t="shared" si="7"/>
        <v>1119.4100000000001</v>
      </c>
      <c r="BL6" s="34">
        <f t="shared" si="7"/>
        <v>1067.74</v>
      </c>
      <c r="BM6" s="34">
        <f t="shared" si="7"/>
        <v>1018.27</v>
      </c>
      <c r="BN6" s="34">
        <f t="shared" si="7"/>
        <v>1120.55</v>
      </c>
      <c r="BO6" s="34">
        <f t="shared" si="7"/>
        <v>855.79</v>
      </c>
      <c r="BP6" s="33" t="str">
        <f>IF(BP7="","",IF(BP7="-","【-】","【"&amp;SUBSTITUTE(TEXT(BP7,"#,##0.00"),"-","△")&amp;"】"))</f>
        <v>【707.33】</v>
      </c>
      <c r="BQ6" s="34">
        <f>IF(BQ7="",NA(),BQ7)</f>
        <v>37.049999999999997</v>
      </c>
      <c r="BR6" s="34">
        <f t="shared" ref="BR6:BZ6" si="8">IF(BR7="",NA(),BR7)</f>
        <v>35.25</v>
      </c>
      <c r="BS6" s="34">
        <f t="shared" si="8"/>
        <v>47.3</v>
      </c>
      <c r="BT6" s="34">
        <f t="shared" si="8"/>
        <v>54.45</v>
      </c>
      <c r="BU6" s="34">
        <f t="shared" si="8"/>
        <v>95.47</v>
      </c>
      <c r="BV6" s="34">
        <f t="shared" si="8"/>
        <v>71.349999999999994</v>
      </c>
      <c r="BW6" s="34">
        <f t="shared" si="8"/>
        <v>73.569999999999993</v>
      </c>
      <c r="BX6" s="34">
        <f t="shared" si="8"/>
        <v>71.569999999999993</v>
      </c>
      <c r="BY6" s="34">
        <f t="shared" si="8"/>
        <v>73.28</v>
      </c>
      <c r="BZ6" s="34">
        <f t="shared" si="8"/>
        <v>82.82</v>
      </c>
      <c r="CA6" s="33" t="str">
        <f>IF(CA7="","",IF(CA7="-","【-】","【"&amp;SUBSTITUTE(TEXT(CA7,"#,##0.00"),"-","△")&amp;"】"))</f>
        <v>【101.26】</v>
      </c>
      <c r="CB6" s="34">
        <f>IF(CB7="",NA(),CB7)</f>
        <v>327.33</v>
      </c>
      <c r="CC6" s="34">
        <f t="shared" ref="CC6:CK6" si="9">IF(CC7="",NA(),CC7)</f>
        <v>349.16</v>
      </c>
      <c r="CD6" s="34">
        <f t="shared" si="9"/>
        <v>261.01</v>
      </c>
      <c r="CE6" s="34">
        <f t="shared" si="9"/>
        <v>244.7</v>
      </c>
      <c r="CF6" s="34">
        <f t="shared" si="9"/>
        <v>150.12</v>
      </c>
      <c r="CG6" s="34">
        <f t="shared" si="9"/>
        <v>182.55</v>
      </c>
      <c r="CH6" s="34">
        <f t="shared" si="9"/>
        <v>184.87</v>
      </c>
      <c r="CI6" s="34">
        <f t="shared" si="9"/>
        <v>195.88</v>
      </c>
      <c r="CJ6" s="34">
        <f t="shared" si="9"/>
        <v>193.1</v>
      </c>
      <c r="CK6" s="34">
        <f t="shared" si="9"/>
        <v>165.76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50.27</v>
      </c>
      <c r="CS6" s="34">
        <f t="shared" si="10"/>
        <v>51.08</v>
      </c>
      <c r="CT6" s="34">
        <f t="shared" si="10"/>
        <v>49.75</v>
      </c>
      <c r="CU6" s="34">
        <f t="shared" si="10"/>
        <v>51.05</v>
      </c>
      <c r="CV6" s="34">
        <f t="shared" si="10"/>
        <v>50.12</v>
      </c>
      <c r="CW6" s="33" t="str">
        <f>IF(CW7="","",IF(CW7="-","【-】","【"&amp;SUBSTITUTE(TEXT(CW7,"#,##0.00"),"-","△")&amp;"】"))</f>
        <v>【60.13】</v>
      </c>
      <c r="CX6" s="34">
        <f>IF(CX7="",NA(),CX7)</f>
        <v>75.56</v>
      </c>
      <c r="CY6" s="34">
        <f t="shared" ref="CY6:DG6" si="11">IF(CY7="",NA(),CY7)</f>
        <v>76.19</v>
      </c>
      <c r="CZ6" s="34">
        <f t="shared" si="11"/>
        <v>75.87</v>
      </c>
      <c r="DA6" s="34">
        <f t="shared" si="11"/>
        <v>75.97</v>
      </c>
      <c r="DB6" s="34">
        <f t="shared" si="11"/>
        <v>76.5</v>
      </c>
      <c r="DC6" s="34">
        <f t="shared" si="11"/>
        <v>89.13</v>
      </c>
      <c r="DD6" s="34">
        <f t="shared" si="11"/>
        <v>88.59</v>
      </c>
      <c r="DE6" s="34">
        <f t="shared" si="11"/>
        <v>87.85</v>
      </c>
      <c r="DF6" s="34">
        <f t="shared" si="11"/>
        <v>87.52</v>
      </c>
      <c r="DG6" s="34">
        <f t="shared" si="11"/>
        <v>86.63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0.12</v>
      </c>
      <c r="EK6" s="34">
        <f t="shared" si="14"/>
        <v>0.11</v>
      </c>
      <c r="EL6" s="34">
        <f t="shared" si="14"/>
        <v>0.16</v>
      </c>
      <c r="EM6" s="34">
        <f t="shared" si="14"/>
        <v>0.19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143413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76.78</v>
      </c>
      <c r="Q7" s="37">
        <v>84.65</v>
      </c>
      <c r="R7" s="37">
        <v>2434</v>
      </c>
      <c r="S7" s="37">
        <v>33054</v>
      </c>
      <c r="T7" s="37">
        <v>17.18</v>
      </c>
      <c r="U7" s="37">
        <v>1923.98</v>
      </c>
      <c r="V7" s="37">
        <v>25359</v>
      </c>
      <c r="W7" s="37">
        <v>4.3600000000000003</v>
      </c>
      <c r="X7" s="37">
        <v>5816.28</v>
      </c>
      <c r="Y7" s="37">
        <v>54</v>
      </c>
      <c r="Z7" s="37">
        <v>47.75</v>
      </c>
      <c r="AA7" s="37">
        <v>79.569999999999993</v>
      </c>
      <c r="AB7" s="37">
        <v>76.650000000000006</v>
      </c>
      <c r="AC7" s="37">
        <v>101.6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3414.91</v>
      </c>
      <c r="BG7" s="37">
        <v>3656.39</v>
      </c>
      <c r="BH7" s="37">
        <v>2274.94</v>
      </c>
      <c r="BI7" s="37">
        <v>1957.22</v>
      </c>
      <c r="BJ7" s="37">
        <v>626.33000000000004</v>
      </c>
      <c r="BK7" s="37">
        <v>1119.4100000000001</v>
      </c>
      <c r="BL7" s="37">
        <v>1067.74</v>
      </c>
      <c r="BM7" s="37">
        <v>1018.27</v>
      </c>
      <c r="BN7" s="37">
        <v>1120.55</v>
      </c>
      <c r="BO7" s="37">
        <v>855.79</v>
      </c>
      <c r="BP7" s="37">
        <v>707.33</v>
      </c>
      <c r="BQ7" s="37">
        <v>37.049999999999997</v>
      </c>
      <c r="BR7" s="37">
        <v>35.25</v>
      </c>
      <c r="BS7" s="37">
        <v>47.3</v>
      </c>
      <c r="BT7" s="37">
        <v>54.45</v>
      </c>
      <c r="BU7" s="37">
        <v>95.47</v>
      </c>
      <c r="BV7" s="37">
        <v>71.349999999999994</v>
      </c>
      <c r="BW7" s="37">
        <v>73.569999999999993</v>
      </c>
      <c r="BX7" s="37">
        <v>71.569999999999993</v>
      </c>
      <c r="BY7" s="37">
        <v>73.28</v>
      </c>
      <c r="BZ7" s="37">
        <v>82.82</v>
      </c>
      <c r="CA7" s="37">
        <v>101.26</v>
      </c>
      <c r="CB7" s="37">
        <v>327.33</v>
      </c>
      <c r="CC7" s="37">
        <v>349.16</v>
      </c>
      <c r="CD7" s="37">
        <v>261.01</v>
      </c>
      <c r="CE7" s="37">
        <v>244.7</v>
      </c>
      <c r="CF7" s="37">
        <v>150.12</v>
      </c>
      <c r="CG7" s="37">
        <v>182.55</v>
      </c>
      <c r="CH7" s="37">
        <v>184.87</v>
      </c>
      <c r="CI7" s="37">
        <v>195.88</v>
      </c>
      <c r="CJ7" s="37">
        <v>193.1</v>
      </c>
      <c r="CK7" s="37">
        <v>165.76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50.27</v>
      </c>
      <c r="CS7" s="37">
        <v>51.08</v>
      </c>
      <c r="CT7" s="37">
        <v>49.75</v>
      </c>
      <c r="CU7" s="37">
        <v>51.05</v>
      </c>
      <c r="CV7" s="37">
        <v>50.12</v>
      </c>
      <c r="CW7" s="37">
        <v>60.13</v>
      </c>
      <c r="CX7" s="37">
        <v>75.56</v>
      </c>
      <c r="CY7" s="37">
        <v>76.19</v>
      </c>
      <c r="CZ7" s="37">
        <v>75.87</v>
      </c>
      <c r="DA7" s="37">
        <v>75.97</v>
      </c>
      <c r="DB7" s="37">
        <v>76.5</v>
      </c>
      <c r="DC7" s="37">
        <v>89.13</v>
      </c>
      <c r="DD7" s="37">
        <v>88.59</v>
      </c>
      <c r="DE7" s="37">
        <v>87.85</v>
      </c>
      <c r="DF7" s="37">
        <v>87.52</v>
      </c>
      <c r="DG7" s="37">
        <v>86.63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0.12</v>
      </c>
      <c r="EK7" s="37">
        <v>0.11</v>
      </c>
      <c r="EL7" s="37">
        <v>0.16</v>
      </c>
      <c r="EM7" s="37">
        <v>0.19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重田 宙輝</cp:lastModifiedBy>
  <cp:lastPrinted>2019-03-01T08:56:32Z</cp:lastPrinted>
  <dcterms:created xsi:type="dcterms:W3CDTF">2018-12-03T09:02:54Z</dcterms:created>
  <dcterms:modified xsi:type="dcterms:W3CDTF">2019-03-01T08:56:54Z</dcterms:modified>
</cp:coreProperties>
</file>