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00-共有フォルダ\01-都市建設部\02-下水道課\99-下水道課共有\02-下水道業務係\21 県調査回答\R7\R08.02.02〆公営企業に係る経営比較分析表の分析について\"/>
    </mc:Choice>
  </mc:AlternateContent>
  <xr:revisionPtr revIDLastSave="0" documentId="8_{2952E7F8-52A2-4F9A-A2F9-7C637B368230}" xr6:coauthVersionLast="47" xr6:coauthVersionMax="47" xr10:uidLastSave="{00000000-0000-0000-0000-000000000000}"/>
  <workbookProtection workbookAlgorithmName="SHA-512" workbookHashValue="jSgsCabWPeWvo9p8TzTjwP44TQUdPCk/hFSBiQ/DLRQtGOhxZgkFivwF97BqDqB2eg1J0xxdLc4pBF3Jh8Vfww==" workbookSaltValue="xTDzXlYUHdI4GBDnAswum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P10"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<sst xmlns="http://schemas.openxmlformats.org/spreadsheetml/2006/main" count="236" uniqueCount="116">
  <si>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</si>
  <si>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</si>
  <si>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</si>
  <si>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</si>
  <si>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</si>
  <si>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</si>
  <si>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</si>
  <si>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</si>
  <si>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</si>
  <si>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</si>
  <si>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</si>
  <si>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</si>
  <si>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</si>
  <si>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</si>
  <si>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</si>
  <si>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</si>
  <si>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</si>
  <si>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</si>
  <si>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</si>
  <si>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</si>
  <si>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</si>
  <si>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</si>
  <si>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</si>
  <si>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</si>
  <si>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</si>
  <si>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</si>
  <si>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</si>
  <si>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</si>
  <si>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</si>
  <si>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</si>
  <si>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</si>
  <si>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</si>
  <si>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</si>
  <si>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</si>
  <si>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</si>
  <si>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</si>
  <si>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</si>
  <si>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</si>
  <si>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</si>
  <si>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</si>
  <si>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</si>
  <si>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</si>
  <si>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</si>
  <si>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</si>
  <si>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</si>
  <si>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</si>
  <si>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</si>
  <si>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</si>
  <si>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</si>
  <si>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</si>
  <si>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</si>
  <si>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</si>
  <si>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</si>
  <si>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</si>
  <si>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</si>
  <si>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</si>
  <si>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</si>
  <si>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</si>
  <si>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</si>
  <si>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</si>
  <si>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</si>
  <si>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</si>
  <si>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</si>
  <si>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</si>
  <si>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</si>
  <si>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</si>
  <si>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</si>
  <si>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</si>
  <si>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</si>
  <si>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</si>
  <si>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</si>
  <si>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</si>
  <si>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</si>
  <si>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</si>
  <si>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</si>
  <si>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</si>
  <si>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</si>
  <si>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</si>
  <si>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</si>
  <si>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</si>
  <si>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</si>
  <si>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</si>
  <si>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</si>
  <si>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</si>
  <si>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</si>
  <si>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</si>
  <si>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</si>
  <si>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</si>
  <si>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</si>
  <si>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</si>
  <si>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</si>
  <si>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</si>
  <si>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</si>
  <si>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</si>
  <si>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</si>
  <si>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</si>
  <si>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大磯町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</si>
  <si>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</si>
  <si>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</si>
  <si>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</si>
  <si>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</si>
  <si>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</si>
  <si>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</si>
  <si>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</si>
  <si>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</si>
  <si>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</si>
  <si>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</si>
  <si>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</si>
  <si>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</si>
  <si>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</si>
  <si>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</si>
  <si>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</si>
  <si>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</si>
  <si>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平成２年度より公共下水道工事に着手し、現状では、耐用年数に達する管渠等はなく、②管渠老朽化率や③管渠改善率は０％となっています。
　令和６年度に策定したストックマネジメント計画などにより、将来の更新需要の把握に努めます。</t>
    <rPh sb="67" eb="69">
      <t>レイワ</t>
    </rPh>
    <rPh sb="70" eb="72">
      <t>ネンド</t>
    </rPh>
    <rPh sb="73" eb="75">
      <t>サクテイ</t>
    </rPh>
    <phoneticPr fontId="4"/>
  </si>
  <si>
    <t>　公共下水道が概成を迎えるまで、企業債残高の増加が見込まれます。
　令和７年度末までに改訂を予定している経営戦略で試算した財政シミュレーション結果なども考慮し、経費回収率が100％に達する程度の使用料改定だけでなく、今後の中長期的な財政試算を考慮した使用料水準について検討を進め、健全な事業運営に努めます。</t>
    <rPh sb="34" eb="36">
      <t>レイワ</t>
    </rPh>
    <rPh sb="37" eb="39">
      <t>ネンド</t>
    </rPh>
    <rPh sb="39" eb="40">
      <t>マツ</t>
    </rPh>
    <rPh sb="43" eb="45">
      <t>カイテイ</t>
    </rPh>
    <rPh sb="46" eb="48">
      <t>ヨテイ</t>
    </rPh>
    <rPh sb="52" eb="54">
      <t>ケイエイ</t>
    </rPh>
    <rPh sb="54" eb="56">
      <t>センリャク</t>
    </rPh>
    <rPh sb="57" eb="59">
      <t>シサン</t>
    </rPh>
    <rPh sb="61" eb="63">
      <t>ザイセイ</t>
    </rPh>
    <rPh sb="71" eb="73">
      <t>ケッカ</t>
    </rPh>
    <rPh sb="76" eb="78">
      <t>コウリョ</t>
    </rPh>
    <rPh sb="80" eb="82">
      <t>ケイヒ</t>
    </rPh>
    <rPh sb="82" eb="85">
      <t>カイシュウリツ</t>
    </rPh>
    <rPh sb="91" eb="92">
      <t>タッ</t>
    </rPh>
    <rPh sb="94" eb="96">
      <t>テイド</t>
    </rPh>
    <rPh sb="97" eb="100">
      <t>シヨウリョウ</t>
    </rPh>
    <rPh sb="100" eb="102">
      <t>カイテイ</t>
    </rPh>
    <rPh sb="108" eb="110">
      <t>コンゴ</t>
    </rPh>
    <rPh sb="111" eb="115">
      <t>チュウチョウキテキ</t>
    </rPh>
    <rPh sb="116" eb="118">
      <t>ザイセイ</t>
    </rPh>
    <rPh sb="118" eb="120">
      <t>シサン</t>
    </rPh>
    <rPh sb="121" eb="123">
      <t>コウリョ</t>
    </rPh>
    <rPh sb="125" eb="128">
      <t>シヨウリョウ</t>
    </rPh>
    <rPh sb="128" eb="130">
      <t>スイジュン</t>
    </rPh>
    <rPh sb="134" eb="136">
      <t>ケントウ</t>
    </rPh>
    <rPh sb="137" eb="138">
      <t>スス</t>
    </rPh>
    <rPh sb="140" eb="142">
      <t>ケンゼン</t>
    </rPh>
    <rPh sb="143" eb="145">
      <t>ジギョウ</t>
    </rPh>
    <rPh sb="145" eb="147">
      <t>ウンエイ</t>
    </rPh>
    <rPh sb="148" eb="149">
      <t>ツト</t>
    </rPh>
    <phoneticPr fontId="4"/>
  </si>
  <si>
    <t>　①経常収支比率は100％となっていますが、類似団体平均値や全国平均は下回っている状況です。
　⑤経費回収率は96.43％と類似団体平均値よりも高い水準ですが、過去２年と比較すると、維持管理費の上昇等の影響を受け経費回収率は下がっている状況です。
　④企業債残高対事業規模比率については、類似団体平均値及び全国平均を上回る高い割合となっています。
　公共下水道の概成を迎えるまで整備事業が継続し、今後も企業債残高の増加が見込まれるため、計画的な償還が必要であるとともに、下水道使用料収入が増加する取組みが必要と思われます。
　その一環として、⑧水洗化率が類似団体平均値を下回っていることから、下水道未接続世帯に対する戸別訪問による接続促進の取組みを継続しているとともに、下水道運営審議会において、使用料改定の検討を行っております。</t>
    <rPh sb="80" eb="82">
      <t>カコ</t>
    </rPh>
    <rPh sb="83" eb="84">
      <t>ネン</t>
    </rPh>
    <rPh sb="85" eb="87">
      <t>ヒカク</t>
    </rPh>
    <rPh sb="91" eb="96">
      <t>イジカンリヒ</t>
    </rPh>
    <rPh sb="97" eb="99">
      <t>ジョウショウ</t>
    </rPh>
    <rPh sb="99" eb="100">
      <t>トウ</t>
    </rPh>
    <rPh sb="101" eb="103">
      <t>エイキョウ</t>
    </rPh>
    <rPh sb="104" eb="105">
      <t>ウ</t>
    </rPh>
    <rPh sb="106" eb="108">
      <t>ケイヒ</t>
    </rPh>
    <rPh sb="108" eb="111">
      <t>カイシュウリツ</t>
    </rPh>
    <rPh sb="112" eb="113">
      <t>サ</t>
    </rPh>
    <rPh sb="118" eb="120">
      <t>ジョウキョウ</t>
    </rPh>
    <rPh sb="324" eb="326">
      <t>ケイゾク</t>
    </rPh>
    <rPh sb="335" eb="338">
      <t>ゲスイドウ</t>
    </rPh>
    <rPh sb="338" eb="340">
      <t>ウンエイ</t>
    </rPh>
    <rPh sb="340" eb="343">
      <t>シンギカイ</t>
    </rPh>
    <rPh sb="348" eb="351">
      <t>シヨウリョウ</t>
    </rPh>
    <rPh sb="351" eb="353">
      <t>カイテイ</t>
    </rPh>
    <rPh sb="354" eb="356">
      <t>ケントウ</t>
    </rPh>
    <rPh sb="357" eb="35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</si>
</sst>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85-499A-9FCF-25EBAAC323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0.12</c:v>
                </c:pt>
                <c:pt idx="3">
                  <c:v>0.18</c:v>
                </c:pt>
                <c:pt idx="4">
                  <c:v>0.16</c:v>
                </c:pt>
              </c:numCache>
            </c:numRef>
          </c:val>
          <c:smooth val="0"/>
          <c:extLst>
            <c:ext xmlns:c16="http://schemas.microsoft.com/office/drawing/2014/chart" uri="{C3380CC4-5D6E-409C-BE32-E72D297353CC}">
              <c16:uniqueId val="{00000001-A685-499A-9FCF-25EBAAC323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3F-4247-8C32-E1A3C4DE9F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58.55</c:v>
                </c:pt>
                <c:pt idx="3">
                  <c:v>59.45</c:v>
                </c:pt>
                <c:pt idx="4">
                  <c:v>60.92</c:v>
                </c:pt>
              </c:numCache>
            </c:numRef>
          </c:val>
          <c:smooth val="0"/>
          <c:extLst>
            <c:ext xmlns:c16="http://schemas.microsoft.com/office/drawing/2014/chart" uri="{C3380CC4-5D6E-409C-BE32-E72D297353CC}">
              <c16:uniqueId val="{00000001-BF3F-4247-8C32-E1A3C4DE9F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77.400000000000006</c:v>
                </c:pt>
                <c:pt idx="1">
                  <c:v>77.86</c:v>
                </c:pt>
                <c:pt idx="2">
                  <c:v>78.41</c:v>
                </c:pt>
                <c:pt idx="3">
                  <c:v>80.48</c:v>
                </c:pt>
                <c:pt idx="4">
                  <c:v>81.510000000000005</c:v>
                </c:pt>
              </c:numCache>
            </c:numRef>
          </c:val>
          <c:extLst>
            <c:ext xmlns:c16="http://schemas.microsoft.com/office/drawing/2014/chart" uri="{C3380CC4-5D6E-409C-BE32-E72D297353CC}">
              <c16:uniqueId val="{00000000-4EDB-4C39-9B62-BC5D65ACCC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91.97</c:v>
                </c:pt>
                <c:pt idx="3">
                  <c:v>91.93</c:v>
                </c:pt>
                <c:pt idx="4">
                  <c:v>92.33</c:v>
                </c:pt>
              </c:numCache>
            </c:numRef>
          </c:val>
          <c:smooth val="0"/>
          <c:extLst>
            <c:ext xmlns:c16="http://schemas.microsoft.com/office/drawing/2014/chart" uri="{C3380CC4-5D6E-409C-BE32-E72D297353CC}">
              <c16:uniqueId val="{00000001-4EDB-4C39-9B62-BC5D65ACCC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96.78</c:v>
                </c:pt>
                <c:pt idx="1">
                  <c:v>103.84</c:v>
                </c:pt>
                <c:pt idx="2">
                  <c:v>100</c:v>
                </c:pt>
                <c:pt idx="3">
                  <c:v>100</c:v>
                </c:pt>
                <c:pt idx="4">
                  <c:v>100</c:v>
                </c:pt>
              </c:numCache>
            </c:numRef>
          </c:val>
          <c:extLst>
            <c:ext xmlns:c16="http://schemas.microsoft.com/office/drawing/2014/chart" uri="{C3380CC4-5D6E-409C-BE32-E72D297353CC}">
              <c16:uniqueId val="{00000000-06A8-41F6-92E1-410ADC5086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102.34</c:v>
                </c:pt>
                <c:pt idx="3">
                  <c:v>104.17</c:v>
                </c:pt>
                <c:pt idx="4">
                  <c:v>103.27</c:v>
                </c:pt>
              </c:numCache>
            </c:numRef>
          </c:val>
          <c:smooth val="0"/>
          <c:extLst>
            <c:ext xmlns:c16="http://schemas.microsoft.com/office/drawing/2014/chart" uri="{C3380CC4-5D6E-409C-BE32-E72D297353CC}">
              <c16:uniqueId val="{00000001-06A8-41F6-92E1-410ADC5086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formatCode="#,##0.00;&quot;△&quot;#,##0.00">
                  <c:v>0</c:v>
                </c:pt>
                <c:pt idx="1">
                  <c:v>5.26</c:v>
                </c:pt>
                <c:pt idx="2">
                  <c:v>7.63</c:v>
                </c:pt>
                <c:pt idx="3">
                  <c:v>9.98</c:v>
                </c:pt>
                <c:pt idx="4">
                  <c:v>12.28</c:v>
                </c:pt>
              </c:numCache>
            </c:numRef>
          </c:val>
          <c:extLst>
            <c:ext xmlns:c16="http://schemas.microsoft.com/office/drawing/2014/chart" uri="{C3380CC4-5D6E-409C-BE32-E72D297353CC}">
              <c16:uniqueId val="{00000000-B71F-4B80-AEDF-A426F79F27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23.95</c:v>
                </c:pt>
                <c:pt idx="3">
                  <c:v>25.32</c:v>
                </c:pt>
                <c:pt idx="4">
                  <c:v>25.69</c:v>
                </c:pt>
              </c:numCache>
            </c:numRef>
          </c:val>
          <c:smooth val="0"/>
          <c:extLst>
            <c:ext xmlns:c16="http://schemas.microsoft.com/office/drawing/2014/chart" uri="{C3380CC4-5D6E-409C-BE32-E72D297353CC}">
              <c16:uniqueId val="{00000001-B71F-4B80-AEDF-A426F79F27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83-416A-BB57-20BE108A72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0.78</c:v>
                </c:pt>
                <c:pt idx="3">
                  <c:v>0.91</c:v>
                </c:pt>
                <c:pt idx="4">
                  <c:v>2.9</c:v>
                </c:pt>
              </c:numCache>
            </c:numRef>
          </c:val>
          <c:smooth val="0"/>
          <c:extLst>
            <c:ext xmlns:c16="http://schemas.microsoft.com/office/drawing/2014/chart" uri="{C3380CC4-5D6E-409C-BE32-E72D297353CC}">
              <c16:uniqueId val="{00000001-C683-416A-BB57-20BE108A72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10.14</c:v>
                </c:pt>
                <c:pt idx="1">
                  <c:v>0</c:v>
                </c:pt>
                <c:pt idx="2">
                  <c:v>0</c:v>
                </c:pt>
                <c:pt idx="3">
                  <c:v>0</c:v>
                </c:pt>
                <c:pt idx="4">
                  <c:v>0</c:v>
                </c:pt>
              </c:numCache>
            </c:numRef>
          </c:val>
          <c:extLst>
            <c:ext xmlns:c16="http://schemas.microsoft.com/office/drawing/2014/chart" uri="{C3380CC4-5D6E-409C-BE32-E72D297353CC}">
              <c16:uniqueId val="{00000000-C9D2-4678-B3D3-4F181BA841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c:v>39.799999999999997</c:v>
                </c:pt>
                <c:pt idx="3">
                  <c:v>20.04</c:v>
                </c:pt>
                <c:pt idx="4">
                  <c:v>20.28</c:v>
                </c:pt>
              </c:numCache>
            </c:numRef>
          </c:val>
          <c:smooth val="0"/>
          <c:extLst>
            <c:ext xmlns:c16="http://schemas.microsoft.com/office/drawing/2014/chart" uri="{C3380CC4-5D6E-409C-BE32-E72D297353CC}">
              <c16:uniqueId val="{00000001-C9D2-4678-B3D3-4F181BA841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34.270000000000003</c:v>
                </c:pt>
                <c:pt idx="1">
                  <c:v>61</c:v>
                </c:pt>
                <c:pt idx="2">
                  <c:v>77.989999999999995</c:v>
                </c:pt>
                <c:pt idx="3">
                  <c:v>77.66</c:v>
                </c:pt>
                <c:pt idx="4">
                  <c:v>82.11</c:v>
                </c:pt>
              </c:numCache>
            </c:numRef>
          </c:val>
          <c:extLst>
            <c:ext xmlns:c16="http://schemas.microsoft.com/office/drawing/2014/chart" uri="{C3380CC4-5D6E-409C-BE32-E72D297353CC}">
              <c16:uniqueId val="{00000000-EE28-450D-9208-C509649325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63.17</c:v>
                </c:pt>
                <c:pt idx="3">
                  <c:v>69.150000000000006</c:v>
                </c:pt>
                <c:pt idx="4">
                  <c:v>74.84</c:v>
                </c:pt>
              </c:numCache>
            </c:numRef>
          </c:val>
          <c:smooth val="0"/>
          <c:extLst>
            <c:ext xmlns:c16="http://schemas.microsoft.com/office/drawing/2014/chart" uri="{C3380CC4-5D6E-409C-BE32-E72D297353CC}">
              <c16:uniqueId val="{00000001-EE28-450D-9208-C509649325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1966.48</c:v>
                </c:pt>
                <c:pt idx="1">
                  <c:v>1468.45</c:v>
                </c:pt>
                <c:pt idx="2">
                  <c:v>1610.43</c:v>
                </c:pt>
                <c:pt idx="3">
                  <c:v>1564.09</c:v>
                </c:pt>
                <c:pt idx="4">
                  <c:v>1153.4000000000001</c:v>
                </c:pt>
              </c:numCache>
            </c:numRef>
          </c:val>
          <c:extLst>
            <c:ext xmlns:c16="http://schemas.microsoft.com/office/drawing/2014/chart" uri="{C3380CC4-5D6E-409C-BE32-E72D297353CC}">
              <c16:uniqueId val="{00000000-04C9-48B5-9B95-2C66E199C0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863.92</c:v>
                </c:pt>
                <c:pt idx="3">
                  <c:v>793.41</c:v>
                </c:pt>
                <c:pt idx="4">
                  <c:v>693.82</c:v>
                </c:pt>
              </c:numCache>
            </c:numRef>
          </c:val>
          <c:smooth val="0"/>
          <c:extLst>
            <c:ext xmlns:c16="http://schemas.microsoft.com/office/drawing/2014/chart" uri="{C3380CC4-5D6E-409C-BE32-E72D297353CC}">
              <c16:uniqueId val="{00000001-04C9-48B5-9B95-2C66E199C0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96.41</c:v>
                </c:pt>
                <c:pt idx="1">
                  <c:v>95.74</c:v>
                </c:pt>
                <c:pt idx="2">
                  <c:v>99.83</c:v>
                </c:pt>
                <c:pt idx="3">
                  <c:v>98.14</c:v>
                </c:pt>
                <c:pt idx="4">
                  <c:v>96.43</c:v>
                </c:pt>
              </c:numCache>
            </c:numRef>
          </c:val>
          <c:extLst>
            <c:ext xmlns:c16="http://schemas.microsoft.com/office/drawing/2014/chart" uri="{C3380CC4-5D6E-409C-BE32-E72D297353CC}">
              <c16:uniqueId val="{00000000-BC97-4446-9A8D-1A855DECF1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87.28</c:v>
                </c:pt>
                <c:pt idx="3">
                  <c:v>84.86</c:v>
                </c:pt>
                <c:pt idx="4">
                  <c:v>85.44</c:v>
                </c:pt>
              </c:numCache>
            </c:numRef>
          </c:val>
          <c:smooth val="0"/>
          <c:extLst>
            <c:ext xmlns:c16="http://schemas.microsoft.com/office/drawing/2014/chart" uri="{C3380CC4-5D6E-409C-BE32-E72D297353CC}">
              <c16:uniqueId val="{00000001-BC97-4446-9A8D-1A855DECF1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147.26</c:v>
                </c:pt>
                <c:pt idx="1">
                  <c:v>150.28</c:v>
                </c:pt>
                <c:pt idx="2">
                  <c:v>150.94999999999999</c:v>
                </c:pt>
                <c:pt idx="3">
                  <c:v>150.71</c:v>
                </c:pt>
                <c:pt idx="4">
                  <c:v>152.68</c:v>
                </c:pt>
              </c:numCache>
            </c:numRef>
          </c:val>
          <c:extLst>
            <c:ext xmlns:c16="http://schemas.microsoft.com/office/drawing/2014/chart" uri="{C3380CC4-5D6E-409C-BE32-E72D297353CC}">
              <c16:uniqueId val="{00000000-5BDC-4287-9EE3-6CF6C612FF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145.58000000000001</c:v>
                </c:pt>
                <c:pt idx="3">
                  <c:v>147.69</c:v>
                </c:pt>
                <c:pt idx="4">
                  <c:v>151.87</c:v>
                </c:pt>
              </c:numCache>
            </c:numRef>
          </c:val>
          <c:smooth val="0"/>
          <c:extLst>
            <c:ext xmlns:c16="http://schemas.microsoft.com/office/drawing/2014/chart" uri="{C3380CC4-5D6E-409C-BE32-E72D297353CC}">
              <c16:uniqueId val="{00000001-5BDC-4287-9EE3-6CF6C612FF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神奈川県　大磯町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31757</v>
      </c>
      <c r="AM8" s="44"/>
      <c r="AN8" s="44"/>
      <c r="AO8" s="44"/>
      <c r="AP8" s="44"/>
      <c r="AQ8" s="44"/>
      <c r="AR8" s="44"/>
      <c r="AS8" s="44"/>
      <c r="AT8" s="45">
        <f>データ!T6</f>
        <v>17.18</v>
      </c>
      <c r="AU8" s="45"/>
      <c r="AV8" s="45"/>
      <c r="AW8" s="45"/>
      <c r="AX8" s="45"/>
      <c r="AY8" s="45"/>
      <c r="AZ8" s="45"/>
      <c r="BA8" s="45"/>
      <c r="BB8" s="45">
        <f>データ!U6</f>
        <v>1848.49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51.96</v>
      </c>
      <c r="J10" s="45"/>
      <c r="K10" s="45"/>
      <c r="L10" s="45"/>
      <c r="M10" s="45"/>
      <c r="N10" s="45"/>
      <c r="O10" s="45"/>
      <c r="P10" s="45">
        <f>データ!P6</f>
        <v>89.15</v>
      </c>
      <c r="Q10" s="45"/>
      <c r="R10" s="45"/>
      <c r="S10" s="45"/>
      <c r="T10" s="45"/>
      <c r="U10" s="45"/>
      <c r="V10" s="45"/>
      <c r="W10" s="45">
        <f>データ!Q6</f>
        <v>90</v>
      </c>
      <c r="X10" s="45"/>
      <c r="Y10" s="45"/>
      <c r="Z10" s="45"/>
      <c r="AA10" s="45"/>
      <c r="AB10" s="45"/>
      <c r="AC10" s="45"/>
      <c r="AD10" s="44">
        <f>データ!R6</f>
        <v>2687</v>
      </c>
      <c r="AE10" s="44"/>
      <c r="AF10" s="44"/>
      <c r="AG10" s="44"/>
      <c r="AH10" s="44"/>
      <c r="AI10" s="44"/>
      <c r="AJ10" s="44"/>
      <c r="AK10" s="2"/>
      <c r="AL10" s="44">
        <f>データ!V6</f>
        <v>28188</v>
      </c>
      <c r="AM10" s="44"/>
      <c r="AN10" s="44"/>
      <c r="AO10" s="44"/>
      <c r="AP10" s="44"/>
      <c r="AQ10" s="44"/>
      <c r="AR10" s="44"/>
      <c r="AS10" s="44"/>
      <c r="AT10" s="45">
        <f>データ!W6</f>
        <v>5.14</v>
      </c>
      <c r="AU10" s="45"/>
      <c r="AV10" s="45"/>
      <c r="AW10" s="45"/>
      <c r="AX10" s="45"/>
      <c r="AY10" s="45"/>
      <c r="AZ10" s="45"/>
      <c r="BA10" s="45"/>
      <c r="BB10" s="45">
        <f>データ!X6</f>
        <v>5484.05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7CY5eHxfvp0rjyxRxtKJGYEPROAxHR7GYtY/W9dY6Mo08ZBkMbHMhUn3/UieX+AobVUFAFF5ytdpTHpz3JeBw==" saltValue="KRta3uOoUktBR71Jppt6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143413</v>
      </c>
      <c r="D6" s="19">
        <f t="shared" si="3"/>
        <v>46</v>
      </c>
      <c r="E6" s="19">
        <f t="shared" si="3"/>
        <v>17</v>
      </c>
      <c r="F6" s="19">
        <f t="shared" si="3"/>
        <v>1</v>
      </c>
      <c r="G6" s="19">
        <f t="shared" si="3"/>
        <v>0</v>
      </c>
      <c r="H6" s="19" t="str">
        <f t="shared" si="3"/>
        <v>神奈川県　大磯町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51.96</v>
      </c>
      <c r="P6" s="20">
        <f t="shared" si="3"/>
        <v>89.15</v>
      </c>
      <c r="Q6" s="20">
        <f t="shared" si="3"/>
        <v>90</v>
      </c>
      <c r="R6" s="20">
        <f t="shared" si="3"/>
        <v>2687</v>
      </c>
      <c r="S6" s="20">
        <f t="shared" si="3"/>
        <v>31757</v>
      </c>
      <c r="T6" s="20">
        <f t="shared" si="3"/>
        <v>17.18</v>
      </c>
      <c r="U6" s="20">
        <f t="shared" si="3"/>
        <v>1848.49</v>
      </c>
      <c r="V6" s="20">
        <f t="shared" si="3"/>
        <v>28188</v>
      </c>
      <c r="W6" s="20">
        <f t="shared" si="3"/>
        <v>5.14</v>
      </c>
      <c r="X6" s="20">
        <f t="shared" si="3"/>
        <v>5484.05</v>
      </c>
      <c r="Y6" s="21">
        <f>IF(Y7="",NA(),Y7)</f>
        <v>96.78</v>
      </c>
      <c r="Z6" s="21">
        <f t="shared" ref="Z6:AH6" si="4">IF(Z7="",NA(),Z7)</f>
        <v>103.84</v>
      </c>
      <c r="AA6" s="21">
        <f t="shared" si="4"/>
        <v>100</v>
      </c>
      <c r="AB6" s="21">
        <f t="shared" si="4"/>
        <v>100</v>
      </c>
      <c r="AC6" s="21">
        <f t="shared" si="4"/>
        <v>100</v>
      </c>
      <c r="AD6" s="21">
        <f t="shared" si="4"/>
        <v>106.75</v>
      </c>
      <c r="AE6" s="21">
        <f t="shared" si="4"/>
        <v>109.7</v>
      </c>
      <c r="AF6" s="21">
        <f t="shared" si="4"/>
        <v>102.34</v>
      </c>
      <c r="AG6" s="21">
        <f t="shared" si="4"/>
        <v>104.17</v>
      </c>
      <c r="AH6" s="21">
        <f t="shared" si="4"/>
        <v>103.27</v>
      </c>
      <c r="AI6" s="20" t="str">
        <f>IF(AI7="","",IF(AI7="-","【-】","【"&amp;SUBSTITUTE(TEXT(AI7,"#,##0.00"),"-","△")&amp;"】"))</f>
        <v>【105.36】</v>
      </c>
      <c r="AJ6" s="21">
        <f>IF(AJ7="",NA(),AJ7)</f>
        <v>10.14</v>
      </c>
      <c r="AK6" s="20">
        <f t="shared" ref="AK6:AS6" si="5">IF(AK7="",NA(),AK7)</f>
        <v>0</v>
      </c>
      <c r="AL6" s="20">
        <f t="shared" si="5"/>
        <v>0</v>
      </c>
      <c r="AM6" s="20">
        <f t="shared" si="5"/>
        <v>0</v>
      </c>
      <c r="AN6" s="20">
        <f t="shared" si="5"/>
        <v>0</v>
      </c>
      <c r="AO6" s="21">
        <f t="shared" si="5"/>
        <v>7.23</v>
      </c>
      <c r="AP6" s="21">
        <f t="shared" si="5"/>
        <v>0.1</v>
      </c>
      <c r="AQ6" s="21">
        <f t="shared" si="5"/>
        <v>39.799999999999997</v>
      </c>
      <c r="AR6" s="21">
        <f t="shared" si="5"/>
        <v>20.04</v>
      </c>
      <c r="AS6" s="21">
        <f t="shared" si="5"/>
        <v>20.28</v>
      </c>
      <c r="AT6" s="20" t="str">
        <f>IF(AT7="","",IF(AT7="-","【-】","【"&amp;SUBSTITUTE(TEXT(AT7,"#,##0.00"),"-","△")&amp;"】"))</f>
        <v>【3.12】</v>
      </c>
      <c r="AU6" s="21">
        <f>IF(AU7="",NA(),AU7)</f>
        <v>34.270000000000003</v>
      </c>
      <c r="AV6" s="21">
        <f t="shared" ref="AV6:BD6" si="6">IF(AV7="",NA(),AV7)</f>
        <v>61</v>
      </c>
      <c r="AW6" s="21">
        <f t="shared" si="6"/>
        <v>77.989999999999995</v>
      </c>
      <c r="AX6" s="21">
        <f t="shared" si="6"/>
        <v>77.66</v>
      </c>
      <c r="AY6" s="21">
        <f t="shared" si="6"/>
        <v>82.11</v>
      </c>
      <c r="AZ6" s="21">
        <f t="shared" si="6"/>
        <v>38.76</v>
      </c>
      <c r="BA6" s="21">
        <f t="shared" si="6"/>
        <v>49.21</v>
      </c>
      <c r="BB6" s="21">
        <f t="shared" si="6"/>
        <v>63.17</v>
      </c>
      <c r="BC6" s="21">
        <f t="shared" si="6"/>
        <v>69.150000000000006</v>
      </c>
      <c r="BD6" s="21">
        <f t="shared" si="6"/>
        <v>74.84</v>
      </c>
      <c r="BE6" s="20" t="str">
        <f>IF(BE7="","",IF(BE7="-","【-】","【"&amp;SUBSTITUTE(TEXT(BE7,"#,##0.00"),"-","△")&amp;"】"))</f>
        <v>【82.75】</v>
      </c>
      <c r="BF6" s="21">
        <f>IF(BF7="",NA(),BF7)</f>
        <v>1966.48</v>
      </c>
      <c r="BG6" s="21">
        <f t="shared" ref="BG6:BO6" si="7">IF(BG7="",NA(),BG7)</f>
        <v>1468.45</v>
      </c>
      <c r="BH6" s="21">
        <f t="shared" si="7"/>
        <v>1610.43</v>
      </c>
      <c r="BI6" s="21">
        <f t="shared" si="7"/>
        <v>1564.09</v>
      </c>
      <c r="BJ6" s="21">
        <f t="shared" si="7"/>
        <v>1153.4000000000001</v>
      </c>
      <c r="BK6" s="21">
        <f t="shared" si="7"/>
        <v>1303.55</v>
      </c>
      <c r="BL6" s="21">
        <f t="shared" si="7"/>
        <v>1172.21</v>
      </c>
      <c r="BM6" s="21">
        <f t="shared" si="7"/>
        <v>863.92</v>
      </c>
      <c r="BN6" s="21">
        <f t="shared" si="7"/>
        <v>793.41</v>
      </c>
      <c r="BO6" s="21">
        <f t="shared" si="7"/>
        <v>693.82</v>
      </c>
      <c r="BP6" s="20" t="str">
        <f>IF(BP7="","",IF(BP7="-","【-】","【"&amp;SUBSTITUTE(TEXT(BP7,"#,##0.00"),"-","△")&amp;"】"))</f>
        <v>【602.56】</v>
      </c>
      <c r="BQ6" s="21">
        <f>IF(BQ7="",NA(),BQ7)</f>
        <v>96.41</v>
      </c>
      <c r="BR6" s="21">
        <f t="shared" ref="BR6:BZ6" si="8">IF(BR7="",NA(),BR7)</f>
        <v>95.74</v>
      </c>
      <c r="BS6" s="21">
        <f t="shared" si="8"/>
        <v>99.83</v>
      </c>
      <c r="BT6" s="21">
        <f t="shared" si="8"/>
        <v>98.14</v>
      </c>
      <c r="BU6" s="21">
        <f t="shared" si="8"/>
        <v>96.43</v>
      </c>
      <c r="BV6" s="21">
        <f t="shared" si="8"/>
        <v>78.510000000000005</v>
      </c>
      <c r="BW6" s="21">
        <f t="shared" si="8"/>
        <v>79.55</v>
      </c>
      <c r="BX6" s="21">
        <f t="shared" si="8"/>
        <v>87.28</v>
      </c>
      <c r="BY6" s="21">
        <f t="shared" si="8"/>
        <v>84.86</v>
      </c>
      <c r="BZ6" s="21">
        <f t="shared" si="8"/>
        <v>85.44</v>
      </c>
      <c r="CA6" s="20" t="str">
        <f>IF(CA7="","",IF(CA7="-","【-】","【"&amp;SUBSTITUTE(TEXT(CA7,"#,##0.00"),"-","△")&amp;"】"))</f>
        <v>【97.94】</v>
      </c>
      <c r="CB6" s="21">
        <f>IF(CB7="",NA(),CB7)</f>
        <v>147.26</v>
      </c>
      <c r="CC6" s="21">
        <f t="shared" ref="CC6:CK6" si="9">IF(CC7="",NA(),CC7)</f>
        <v>150.28</v>
      </c>
      <c r="CD6" s="21">
        <f t="shared" si="9"/>
        <v>150.94999999999999</v>
      </c>
      <c r="CE6" s="21">
        <f t="shared" si="9"/>
        <v>150.71</v>
      </c>
      <c r="CF6" s="21">
        <f t="shared" si="9"/>
        <v>152.68</v>
      </c>
      <c r="CG6" s="21">
        <f t="shared" si="9"/>
        <v>160.44999999999999</v>
      </c>
      <c r="CH6" s="21">
        <f t="shared" si="9"/>
        <v>161.13</v>
      </c>
      <c r="CI6" s="21">
        <f t="shared" si="9"/>
        <v>145.58000000000001</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58.55</v>
      </c>
      <c r="CU6" s="21">
        <f t="shared" si="10"/>
        <v>59.45</v>
      </c>
      <c r="CV6" s="21">
        <f t="shared" si="10"/>
        <v>60.92</v>
      </c>
      <c r="CW6" s="20" t="str">
        <f>IF(CW7="","",IF(CW7="-","【-】","【"&amp;SUBSTITUTE(TEXT(CW7,"#,##0.00"),"-","△")&amp;"】"))</f>
        <v>【60.13】</v>
      </c>
      <c r="CX6" s="21">
        <f>IF(CX7="",NA(),CX7)</f>
        <v>77.400000000000006</v>
      </c>
      <c r="CY6" s="21">
        <f t="shared" ref="CY6:DG6" si="11">IF(CY7="",NA(),CY7)</f>
        <v>77.86</v>
      </c>
      <c r="CZ6" s="21">
        <f t="shared" si="11"/>
        <v>78.41</v>
      </c>
      <c r="DA6" s="21">
        <f t="shared" si="11"/>
        <v>80.48</v>
      </c>
      <c r="DB6" s="21">
        <f t="shared" si="11"/>
        <v>81.510000000000005</v>
      </c>
      <c r="DC6" s="21">
        <f t="shared" si="11"/>
        <v>85.01</v>
      </c>
      <c r="DD6" s="21">
        <f t="shared" si="11"/>
        <v>85.55</v>
      </c>
      <c r="DE6" s="21">
        <f t="shared" si="11"/>
        <v>91.97</v>
      </c>
      <c r="DF6" s="21">
        <f t="shared" si="11"/>
        <v>91.93</v>
      </c>
      <c r="DG6" s="21">
        <f t="shared" si="11"/>
        <v>92.33</v>
      </c>
      <c r="DH6" s="20" t="str">
        <f>IF(DH7="","",IF(DH7="-","【-】","【"&amp;SUBSTITUTE(TEXT(DH7,"#,##0.00"),"-","△")&amp;"】"))</f>
        <v>【96.00】</v>
      </c>
      <c r="DI6" s="20">
        <f>IF(DI7="",NA(),DI7)</f>
        <v>0</v>
      </c>
      <c r="DJ6" s="21">
        <f t="shared" ref="DJ6:DR6" si="12">IF(DJ7="",NA(),DJ7)</f>
        <v>5.26</v>
      </c>
      <c r="DK6" s="21">
        <f t="shared" si="12"/>
        <v>7.63</v>
      </c>
      <c r="DL6" s="21">
        <f t="shared" si="12"/>
        <v>9.98</v>
      </c>
      <c r="DM6" s="21">
        <f t="shared" si="12"/>
        <v>12.28</v>
      </c>
      <c r="DN6" s="21">
        <f t="shared" si="12"/>
        <v>9.0399999999999991</v>
      </c>
      <c r="DO6" s="21">
        <f t="shared" si="12"/>
        <v>9.35</v>
      </c>
      <c r="DP6" s="21">
        <f t="shared" si="12"/>
        <v>23.95</v>
      </c>
      <c r="DQ6" s="21">
        <f t="shared" si="12"/>
        <v>25.32</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0.78</v>
      </c>
      <c r="EB6" s="21">
        <f t="shared" si="13"/>
        <v>0.91</v>
      </c>
      <c r="EC6" s="21">
        <f t="shared" si="13"/>
        <v>2.9</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0.12</v>
      </c>
      <c r="EM6" s="21">
        <f t="shared" si="14"/>
        <v>0.18</v>
      </c>
      <c r="EN6" s="21">
        <f t="shared" si="14"/>
        <v>0.16</v>
      </c>
      <c r="EO6" s="20" t="str">
        <f>IF(EO7="","",IF(EO7="-","【-】","【"&amp;SUBSTITUTE(TEXT(EO7,"#,##0.00"),"-","△")&amp;"】"))</f>
        <v>【0.19】</v>
      </c>
    </row>
    <row r="7" spans="1:148" s="22" customFormat="1" x14ac:dyDescent="0.2">
      <c r="A7" s="14"/>
      <c r="B7" s="23">
        <v>2024</v>
      </c>
      <c r="C7" s="23">
        <v>143413</v>
      </c>
      <c r="D7" s="23">
        <v>46</v>
      </c>
      <c r="E7" s="23">
        <v>17</v>
      </c>
      <c r="F7" s="23">
        <v>1</v>
      </c>
      <c r="G7" s="23">
        <v>0</v>
      </c>
      <c r="H7" s="23" t="s">
        <v>96</v>
      </c>
      <c r="I7" s="23" t="s">
        <v>97</v>
      </c>
      <c r="J7" s="23" t="s">
        <v>98</v>
      </c>
      <c r="K7" s="23" t="s">
        <v>99</v>
      </c>
      <c r="L7" s="23" t="s">
        <v>100</v>
      </c>
      <c r="M7" s="23" t="s">
        <v>101</v>
      </c>
      <c r="N7" s="24" t="s">
        <v>102</v>
      </c>
      <c r="O7" s="24">
        <v>51.96</v>
      </c>
      <c r="P7" s="24">
        <v>89.15</v>
      </c>
      <c r="Q7" s="24">
        <v>90</v>
      </c>
      <c r="R7" s="24">
        <v>2687</v>
      </c>
      <c r="S7" s="24">
        <v>31757</v>
      </c>
      <c r="T7" s="24">
        <v>17.18</v>
      </c>
      <c r="U7" s="24">
        <v>1848.49</v>
      </c>
      <c r="V7" s="24">
        <v>28188</v>
      </c>
      <c r="W7" s="24">
        <v>5.14</v>
      </c>
      <c r="X7" s="24">
        <v>5484.05</v>
      </c>
      <c r="Y7" s="24">
        <v>96.78</v>
      </c>
      <c r="Z7" s="24">
        <v>103.84</v>
      </c>
      <c r="AA7" s="24">
        <v>100</v>
      </c>
      <c r="AB7" s="24">
        <v>100</v>
      </c>
      <c r="AC7" s="24">
        <v>100</v>
      </c>
      <c r="AD7" s="24">
        <v>106.75</v>
      </c>
      <c r="AE7" s="24">
        <v>109.7</v>
      </c>
      <c r="AF7" s="24">
        <v>102.34</v>
      </c>
      <c r="AG7" s="24">
        <v>104.17</v>
      </c>
      <c r="AH7" s="24">
        <v>103.27</v>
      </c>
      <c r="AI7" s="24">
        <v>105.36</v>
      </c>
      <c r="AJ7" s="24">
        <v>10.14</v>
      </c>
      <c r="AK7" s="24">
        <v>0</v>
      </c>
      <c r="AL7" s="24">
        <v>0</v>
      </c>
      <c r="AM7" s="24">
        <v>0</v>
      </c>
      <c r="AN7" s="24">
        <v>0</v>
      </c>
      <c r="AO7" s="24">
        <v>7.23</v>
      </c>
      <c r="AP7" s="24">
        <v>0.1</v>
      </c>
      <c r="AQ7" s="24">
        <v>39.799999999999997</v>
      </c>
      <c r="AR7" s="24">
        <v>20.04</v>
      </c>
      <c r="AS7" s="24">
        <v>20.28</v>
      </c>
      <c r="AT7" s="24">
        <v>3.12</v>
      </c>
      <c r="AU7" s="24">
        <v>34.270000000000003</v>
      </c>
      <c r="AV7" s="24">
        <v>61</v>
      </c>
      <c r="AW7" s="24">
        <v>77.989999999999995</v>
      </c>
      <c r="AX7" s="24">
        <v>77.66</v>
      </c>
      <c r="AY7" s="24">
        <v>82.11</v>
      </c>
      <c r="AZ7" s="24">
        <v>38.76</v>
      </c>
      <c r="BA7" s="24">
        <v>49.21</v>
      </c>
      <c r="BB7" s="24">
        <v>63.17</v>
      </c>
      <c r="BC7" s="24">
        <v>69.150000000000006</v>
      </c>
      <c r="BD7" s="24">
        <v>74.84</v>
      </c>
      <c r="BE7" s="24">
        <v>82.75</v>
      </c>
      <c r="BF7" s="24">
        <v>1966.48</v>
      </c>
      <c r="BG7" s="24">
        <v>1468.45</v>
      </c>
      <c r="BH7" s="24">
        <v>1610.43</v>
      </c>
      <c r="BI7" s="24">
        <v>1564.09</v>
      </c>
      <c r="BJ7" s="24">
        <v>1153.4000000000001</v>
      </c>
      <c r="BK7" s="24">
        <v>1303.55</v>
      </c>
      <c r="BL7" s="24">
        <v>1172.21</v>
      </c>
      <c r="BM7" s="24">
        <v>863.92</v>
      </c>
      <c r="BN7" s="24">
        <v>793.41</v>
      </c>
      <c r="BO7" s="24">
        <v>693.82</v>
      </c>
      <c r="BP7" s="24">
        <v>602.55999999999995</v>
      </c>
      <c r="BQ7" s="24">
        <v>96.41</v>
      </c>
      <c r="BR7" s="24">
        <v>95.74</v>
      </c>
      <c r="BS7" s="24">
        <v>99.83</v>
      </c>
      <c r="BT7" s="24">
        <v>98.14</v>
      </c>
      <c r="BU7" s="24">
        <v>96.43</v>
      </c>
      <c r="BV7" s="24">
        <v>78.510000000000005</v>
      </c>
      <c r="BW7" s="24">
        <v>79.55</v>
      </c>
      <c r="BX7" s="24">
        <v>87.28</v>
      </c>
      <c r="BY7" s="24">
        <v>84.86</v>
      </c>
      <c r="BZ7" s="24">
        <v>85.44</v>
      </c>
      <c r="CA7" s="24">
        <v>97.94</v>
      </c>
      <c r="CB7" s="24">
        <v>147.26</v>
      </c>
      <c r="CC7" s="24">
        <v>150.28</v>
      </c>
      <c r="CD7" s="24">
        <v>150.94999999999999</v>
      </c>
      <c r="CE7" s="24">
        <v>150.71</v>
      </c>
      <c r="CF7" s="24">
        <v>152.68</v>
      </c>
      <c r="CG7" s="24">
        <v>160.44999999999999</v>
      </c>
      <c r="CH7" s="24">
        <v>161.13</v>
      </c>
      <c r="CI7" s="24">
        <v>145.58000000000001</v>
      </c>
      <c r="CJ7" s="24">
        <v>147.69</v>
      </c>
      <c r="CK7" s="24">
        <v>151.87</v>
      </c>
      <c r="CL7" s="24">
        <v>140.97999999999999</v>
      </c>
      <c r="CM7" s="24" t="s">
        <v>102</v>
      </c>
      <c r="CN7" s="24" t="s">
        <v>102</v>
      </c>
      <c r="CO7" s="24" t="s">
        <v>102</v>
      </c>
      <c r="CP7" s="24" t="s">
        <v>102</v>
      </c>
      <c r="CQ7" s="24" t="s">
        <v>102</v>
      </c>
      <c r="CR7" s="24">
        <v>46.3</v>
      </c>
      <c r="CS7" s="24">
        <v>47.23</v>
      </c>
      <c r="CT7" s="24">
        <v>58.55</v>
      </c>
      <c r="CU7" s="24">
        <v>59.45</v>
      </c>
      <c r="CV7" s="24">
        <v>60.92</v>
      </c>
      <c r="CW7" s="24">
        <v>60.13</v>
      </c>
      <c r="CX7" s="24">
        <v>77.400000000000006</v>
      </c>
      <c r="CY7" s="24">
        <v>77.86</v>
      </c>
      <c r="CZ7" s="24">
        <v>78.41</v>
      </c>
      <c r="DA7" s="24">
        <v>80.48</v>
      </c>
      <c r="DB7" s="24">
        <v>81.510000000000005</v>
      </c>
      <c r="DC7" s="24">
        <v>85.01</v>
      </c>
      <c r="DD7" s="24">
        <v>85.55</v>
      </c>
      <c r="DE7" s="24">
        <v>91.97</v>
      </c>
      <c r="DF7" s="24">
        <v>91.93</v>
      </c>
      <c r="DG7" s="24">
        <v>92.33</v>
      </c>
      <c r="DH7" s="24">
        <v>96</v>
      </c>
      <c r="DI7" s="24">
        <v>0</v>
      </c>
      <c r="DJ7" s="24">
        <v>5.26</v>
      </c>
      <c r="DK7" s="24">
        <v>7.63</v>
      </c>
      <c r="DL7" s="24">
        <v>9.98</v>
      </c>
      <c r="DM7" s="24">
        <v>12.28</v>
      </c>
      <c r="DN7" s="24">
        <v>9.0399999999999991</v>
      </c>
      <c r="DO7" s="24">
        <v>9.35</v>
      </c>
      <c r="DP7" s="24">
        <v>23.95</v>
      </c>
      <c r="DQ7" s="24">
        <v>25.32</v>
      </c>
      <c r="DR7" s="24">
        <v>25.69</v>
      </c>
      <c r="DS7" s="24">
        <v>42.2</v>
      </c>
      <c r="DT7" s="24">
        <v>0</v>
      </c>
      <c r="DU7" s="24">
        <v>0</v>
      </c>
      <c r="DV7" s="24">
        <v>0</v>
      </c>
      <c r="DW7" s="24">
        <v>0</v>
      </c>
      <c r="DX7" s="24">
        <v>0</v>
      </c>
      <c r="DY7" s="24">
        <v>0</v>
      </c>
      <c r="DZ7" s="24">
        <v>0.12</v>
      </c>
      <c r="EA7" s="24">
        <v>0.78</v>
      </c>
      <c r="EB7" s="24">
        <v>0.91</v>
      </c>
      <c r="EC7" s="24">
        <v>2.9</v>
      </c>
      <c r="ED7" s="24">
        <v>9.4600000000000009</v>
      </c>
      <c r="EE7" s="24">
        <v>0</v>
      </c>
      <c r="EF7" s="24">
        <v>0</v>
      </c>
      <c r="EG7" s="24">
        <v>0</v>
      </c>
      <c r="EH7" s="24">
        <v>0</v>
      </c>
      <c r="EI7" s="24">
        <v>0</v>
      </c>
      <c r="EJ7" s="24">
        <v>0.04</v>
      </c>
      <c r="EK7" s="24">
        <v>0.06</v>
      </c>
      <c r="EL7" s="24">
        <v>0.12</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奥津 祐太</cp:lastModifiedBy>
  <cp:lastPrinted>2026-02-09T06:09:40Z</cp:lastPrinted>
  <dcterms:created xsi:type="dcterms:W3CDTF">2025-12-23T05:59:50Z</dcterms:created>
  <dcterms:modified xsi:type="dcterms:W3CDTF">2026-03-06T01:42:12Z</dcterms:modified>
  <cp:category/>
</cp:coreProperties>
</file>