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01-都市建設部\02-下水道課\99-下水道課共有\02-下水道業務係\21 県調査回答\R6\R7.2.4〆切　公営企業に係る経営比較分析表の分析について\提出\"/>
    </mc:Choice>
  </mc:AlternateContent>
  <xr:revisionPtr revIDLastSave="0" documentId="13_ncr:1_{5BA5AE19-7EC0-4D97-902D-234CA809D455}" xr6:coauthVersionLast="47" xr6:coauthVersionMax="47" xr10:uidLastSave="{00000000-0000-0000-0000-000000000000}"/>
  <workbookProtection workbookAlgorithmName="SHA-512" workbookHashValue="gUBs5CDlcphCzOtQgm4qTrm1Zu9vPXQBI4r1T5jt7vgLiyz7LU0dbuB8M3PxFu1S5cNMjyuiVLOSx75nOR8RKQ==" workbookSaltValue="9syqNzo0xg9W8ihpzAYcvA=="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P10" i="4"/>
  <c r="W8" i="4"/>
  <c r="P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<sst xmlns="http://schemas.openxmlformats.org/spreadsheetml/2006/main" count="257" uniqueCount="115">
  <si>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</si>
  <si>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</si>
  <si>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</si>
  <si>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</si>
  <si>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</si>
  <si>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</si>
  <si>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</si>
  <si>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</si>
  <si>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</si>
  <si>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</si>
  <si>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</si>
  <si>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</si>
  <si>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</si>
  <si>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</si>
  <si>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</si>
  <si>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</si>
  <si>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</si>
  <si>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</si>
  <si>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</si>
  <si>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</si>
  <si>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</si>
  <si>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</si>
  <si>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</si>
  <si>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</si>
  <si>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</si>
  <si>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</si>
  <si>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</si>
  <si>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</si>
  <si>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</si>
  <si>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</si>
  <si>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</si>
  <si>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</si>
  <si>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</si>
  <si>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</si>
  <si>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</si>
  <si>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</si>
  <si>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</si>
  <si>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</si>
  <si>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</si>
  <si>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</si>
  <si>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</si>
  <si>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</si>
  <si>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</si>
  <si>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</si>
  <si>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</si>
  <si>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</si>
  <si>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</si>
  <si>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</si>
  <si>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</si>
  <si>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</si>
  <si>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</si>
  <si>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</si>
  <si>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</si>
  <si>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</si>
  <si>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</si>
  <si>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</si>
  <si>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</si>
  <si>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</si>
  <si>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</si>
  <si>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</si>
  <si>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</si>
  <si>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</si>
  <si>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</si>
  <si>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</si>
  <si>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</si>
  <si>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</si>
  <si>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</si>
  <si>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</si>
  <si>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</si>
  <si>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</si>
  <si>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</si>
  <si>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</si>
  <si>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</si>
  <si>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</si>
  <si>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</si>
  <si>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</si>
  <si>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</si>
  <si>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</si>
  <si>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</si>
  <si>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</si>
  <si>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</si>
  <si>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</si>
  <si>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</si>
  <si>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</si>
  <si>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</si>
  <si>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</si>
  <si>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</si>
  <si>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</si>
  <si>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</si>
  <si>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</si>
  <si>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</si>
  <si>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</si>
  <si>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</si>
  <si>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</si>
  <si>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</si>
  <si>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</si>
  <si>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</si>
  <si>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</si>
  <si>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</si>
  <si>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</si>
  <si>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</si>
  <si>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</si>
  <si>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</si>
  <si>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</si>
  <si>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</si>
  <si>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</si>
  <si>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</si>
  <si>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</si>
  <si>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</si>
  <si>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</si>
  <si>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</si>
  <si>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</si>
  <si>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平成２年度より公共下水道工事に着手し、現状では、耐用年数に達する管渠等はなく、②管渠老朽化率や③管渠改善率は０％となっています。
　今後も、ストックマネジメント計画の策定などにより、将来の更新需要の把握に努めます。</t>
    <phoneticPr fontId="4"/>
  </si>
  <si>
    <t>　令和２年４月１日に公営企業会計を適用し、過去３か年分との比較を表示しています。
　①経常収支比率は100％となっていますが、類似団体平均値や全国平均は下回っている状況です。
　⑤経費回収率は98.14％と類似団体平均値よりも高い水準ですが、④企業債残高対事業規模比率については、類似団体平均値及び全国平均を上回る高い割合となっています。
　公共下水道の概成を迎えるまで整備事業が継続し、今後も企業債残高の増加が見込まれるため、計画的な償還が必要であるとともに、下水道使用料収入が増加する取組みが必要と思われます。
　その一環として、⑧水洗化率が類似団体平均値を下回っていることから、下水道未接続世帯に対する戸別訪問の範囲を拡大するなど、接続促進の取組みを強化していきます。</t>
    <rPh sb="109" eb="110">
      <t>アタイ</t>
    </rPh>
    <rPh sb="279" eb="280">
      <t>アタイ</t>
    </rPh>
    <phoneticPr fontId="4"/>
  </si>
  <si>
    <t>　公共下水道が概成を迎えるまで、企業債残高の増加が見込まれます。
　また、経費回収率が100％に近い状況にあるなか、ストックマネジメント計画や今後改定を予定している経営戦略を踏まえ、経営の状況の動向を注視するとともに、下水道使用料改定検討について、前回検討から３年目となる令和７年度には、改めて改定検討を行い、健全な運営に努めます。</t>
    <rPh sb="87" eb="88">
      <t>フ</t>
    </rPh>
    <rPh sb="109" eb="112">
      <t>ゲスイドウ</t>
    </rPh>
    <rPh sb="112" eb="115">
      <t>シヨウリョウ</t>
    </rPh>
    <rPh sb="115" eb="117">
      <t>カイテイ</t>
    </rPh>
    <rPh sb="117" eb="119">
      <t>ケントウ</t>
    </rPh>
    <rPh sb="124" eb="126">
      <t>ゼンカイ</t>
    </rPh>
    <rPh sb="126" eb="128">
      <t>ケントウ</t>
    </rPh>
    <rPh sb="131" eb="133">
      <t>ネンメ</t>
    </rPh>
    <rPh sb="136" eb="138">
      <t>レイワ</t>
    </rPh>
    <rPh sb="139" eb="141">
      <t>ネンド</t>
    </rPh>
    <rPh sb="144" eb="145">
      <t>アラタ</t>
    </rPh>
    <rPh sb="147" eb="149">
      <t>カイテイ</t>
    </rPh>
    <rPh sb="149" eb="151">
      <t>ケントウ</t>
    </rPh>
    <rPh sb="152" eb="1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</si>
</sst>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3A-4722-AED9-BC92C50A98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0.12</c:v>
                </c:pt>
                <c:pt idx="4">
                  <c:v>0.18</c:v>
                </c:pt>
              </c:numCache>
            </c:numRef>
          </c:val>
          <c:smooth val="0"/>
          <c:extLst>
            <c:ext xmlns:c16="http://schemas.microsoft.com/office/drawing/2014/chart" uri="{C3380CC4-5D6E-409C-BE32-E72D297353CC}">
              <c16:uniqueId val="{00000001-663A-4722-AED9-BC92C50A98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02-4E10-81DD-FD01B32F03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c:v>
                </c:pt>
                <c:pt idx="2">
                  <c:v>47.23</c:v>
                </c:pt>
                <c:pt idx="3">
                  <c:v>58.55</c:v>
                </c:pt>
                <c:pt idx="4">
                  <c:v>59.45</c:v>
                </c:pt>
              </c:numCache>
            </c:numRef>
          </c:val>
          <c:smooth val="0"/>
          <c:extLst>
            <c:ext xmlns:c16="http://schemas.microsoft.com/office/drawing/2014/chart" uri="{C3380CC4-5D6E-409C-BE32-E72D297353CC}">
              <c16:uniqueId val="{00000001-1402-4E10-81DD-FD01B32F03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77.400000000000006</c:v>
                </c:pt>
                <c:pt idx="2">
                  <c:v>77.86</c:v>
                </c:pt>
                <c:pt idx="3">
                  <c:v>78.41</c:v>
                </c:pt>
                <c:pt idx="4">
                  <c:v>80.48</c:v>
                </c:pt>
              </c:numCache>
            </c:numRef>
          </c:val>
          <c:extLst>
            <c:ext xmlns:c16="http://schemas.microsoft.com/office/drawing/2014/chart" uri="{C3380CC4-5D6E-409C-BE32-E72D297353CC}">
              <c16:uniqueId val="{00000000-F2EF-49E8-A8BE-3D831281D9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85.01</c:v>
                </c:pt>
                <c:pt idx="2">
                  <c:v>85.55</c:v>
                </c:pt>
                <c:pt idx="3">
                  <c:v>91.97</c:v>
                </c:pt>
                <c:pt idx="4">
                  <c:v>91.93</c:v>
                </c:pt>
              </c:numCache>
            </c:numRef>
          </c:val>
          <c:smooth val="0"/>
          <c:extLst>
            <c:ext xmlns:c16="http://schemas.microsoft.com/office/drawing/2014/chart" uri="{C3380CC4-5D6E-409C-BE32-E72D297353CC}">
              <c16:uniqueId val="{00000001-F2EF-49E8-A8BE-3D831281D9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96.78</c:v>
                </c:pt>
                <c:pt idx="2">
                  <c:v>103.84</c:v>
                </c:pt>
                <c:pt idx="3">
                  <c:v>100</c:v>
                </c:pt>
                <c:pt idx="4">
                  <c:v>100</c:v>
                </c:pt>
              </c:numCache>
            </c:numRef>
          </c:val>
          <c:extLst>
            <c:ext xmlns:c16="http://schemas.microsoft.com/office/drawing/2014/chart" uri="{C3380CC4-5D6E-409C-BE32-E72D297353CC}">
              <c16:uniqueId val="{00000000-B96B-42CC-A976-DEFDE8484E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106.75</c:v>
                </c:pt>
                <c:pt idx="2">
                  <c:v>109.7</c:v>
                </c:pt>
                <c:pt idx="3">
                  <c:v>102.34</c:v>
                </c:pt>
                <c:pt idx="4">
                  <c:v>104.17</c:v>
                </c:pt>
              </c:numCache>
            </c:numRef>
          </c:val>
          <c:smooth val="0"/>
          <c:extLst>
            <c:ext xmlns:c16="http://schemas.microsoft.com/office/drawing/2014/chart" uri="{C3380CC4-5D6E-409C-BE32-E72D297353CC}">
              <c16:uniqueId val="{00000001-B96B-42CC-A976-DEFDE8484E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formatCode="#,##0.00;&quot;△&quot;#,##0.00;&quot;-&quot;">
                  <c:v>0</c:v>
                </c:pt>
                <c:pt idx="1">
                  <c:v>0</c:v>
                </c:pt>
                <c:pt idx="2" formatCode="#,##0.00;&quot;△&quot;#,##0.00;&quot;-&quot;">
                  <c:v>5.26</c:v>
                </c:pt>
                <c:pt idx="3" formatCode="#,##0.00;&quot;△&quot;#,##0.00;&quot;-&quot;">
                  <c:v>7.63</c:v>
                </c:pt>
                <c:pt idx="4" formatCode="#,##0.00;&quot;△&quot;#,##0.00;&quot;-&quot;">
                  <c:v>9.98</c:v>
                </c:pt>
              </c:numCache>
            </c:numRef>
          </c:val>
          <c:extLst>
            <c:ext xmlns:c16="http://schemas.microsoft.com/office/drawing/2014/chart" uri="{C3380CC4-5D6E-409C-BE32-E72D297353CC}">
              <c16:uniqueId val="{00000000-4764-4473-9788-E194951639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9.0399999999999991</c:v>
                </c:pt>
                <c:pt idx="2">
                  <c:v>9.35</c:v>
                </c:pt>
                <c:pt idx="3">
                  <c:v>23.95</c:v>
                </c:pt>
                <c:pt idx="4">
                  <c:v>25.32</c:v>
                </c:pt>
              </c:numCache>
            </c:numRef>
          </c:val>
          <c:smooth val="0"/>
          <c:extLst>
            <c:ext xmlns:c16="http://schemas.microsoft.com/office/drawing/2014/chart" uri="{C3380CC4-5D6E-409C-BE32-E72D297353CC}">
              <c16:uniqueId val="{00000001-4764-4473-9788-E194951639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F8-4D77-9614-5D4412A317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0.12</c:v>
                </c:pt>
                <c:pt idx="3" formatCode="#,##0.00;&quot;△&quot;#,##0.00;&quot;-&quot;">
                  <c:v>0.78</c:v>
                </c:pt>
                <c:pt idx="4" formatCode="#,##0.00;&quot;△&quot;#,##0.00;&quot;-&quot;">
                  <c:v>0.91</c:v>
                </c:pt>
              </c:numCache>
            </c:numRef>
          </c:val>
          <c:smooth val="0"/>
          <c:extLst>
            <c:ext xmlns:c16="http://schemas.microsoft.com/office/drawing/2014/chart" uri="{C3380CC4-5D6E-409C-BE32-E72D297353CC}">
              <c16:uniqueId val="{00000001-37F8-4D77-9614-5D4412A317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075-4974-A28A-87B8F5DF63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7.23</c:v>
                </c:pt>
                <c:pt idx="2">
                  <c:v>0.1</c:v>
                </c:pt>
                <c:pt idx="3">
                  <c:v>39.799999999999997</c:v>
                </c:pt>
                <c:pt idx="4">
                  <c:v>20.04</c:v>
                </c:pt>
              </c:numCache>
            </c:numRef>
          </c:val>
          <c:smooth val="0"/>
          <c:extLst>
            <c:ext xmlns:c16="http://schemas.microsoft.com/office/drawing/2014/chart" uri="{C3380CC4-5D6E-409C-BE32-E72D297353CC}">
              <c16:uniqueId val="{00000001-7075-4974-A28A-87B8F5DF63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34.270000000000003</c:v>
                </c:pt>
                <c:pt idx="2">
                  <c:v>61</c:v>
                </c:pt>
                <c:pt idx="3">
                  <c:v>77.989999999999995</c:v>
                </c:pt>
                <c:pt idx="4">
                  <c:v>77.66</c:v>
                </c:pt>
              </c:numCache>
            </c:numRef>
          </c:val>
          <c:extLst>
            <c:ext xmlns:c16="http://schemas.microsoft.com/office/drawing/2014/chart" uri="{C3380CC4-5D6E-409C-BE32-E72D297353CC}">
              <c16:uniqueId val="{00000000-491F-4989-BF5D-300A5A1423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38.76</c:v>
                </c:pt>
                <c:pt idx="2">
                  <c:v>49.21</c:v>
                </c:pt>
                <c:pt idx="3">
                  <c:v>63.17</c:v>
                </c:pt>
                <c:pt idx="4">
                  <c:v>69.150000000000006</c:v>
                </c:pt>
              </c:numCache>
            </c:numRef>
          </c:val>
          <c:smooth val="0"/>
          <c:extLst>
            <c:ext xmlns:c16="http://schemas.microsoft.com/office/drawing/2014/chart" uri="{C3380CC4-5D6E-409C-BE32-E72D297353CC}">
              <c16:uniqueId val="{00000001-491F-4989-BF5D-300A5A1423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1966.48</c:v>
                </c:pt>
                <c:pt idx="2">
                  <c:v>1468.45</c:v>
                </c:pt>
                <c:pt idx="3">
                  <c:v>1610.43</c:v>
                </c:pt>
                <c:pt idx="4">
                  <c:v>1564.09</c:v>
                </c:pt>
              </c:numCache>
            </c:numRef>
          </c:val>
          <c:extLst>
            <c:ext xmlns:c16="http://schemas.microsoft.com/office/drawing/2014/chart" uri="{C3380CC4-5D6E-409C-BE32-E72D297353CC}">
              <c16:uniqueId val="{00000000-8269-4127-886D-B393636596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1303.55</c:v>
                </c:pt>
                <c:pt idx="2">
                  <c:v>1172.21</c:v>
                </c:pt>
                <c:pt idx="3">
                  <c:v>863.92</c:v>
                </c:pt>
                <c:pt idx="4">
                  <c:v>793.41</c:v>
                </c:pt>
              </c:numCache>
            </c:numRef>
          </c:val>
          <c:smooth val="0"/>
          <c:extLst>
            <c:ext xmlns:c16="http://schemas.microsoft.com/office/drawing/2014/chart" uri="{C3380CC4-5D6E-409C-BE32-E72D297353CC}">
              <c16:uniqueId val="{00000001-8269-4127-886D-B393636596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96.41</c:v>
                </c:pt>
                <c:pt idx="2">
                  <c:v>95.74</c:v>
                </c:pt>
                <c:pt idx="3">
                  <c:v>99.83</c:v>
                </c:pt>
                <c:pt idx="4">
                  <c:v>98.14</c:v>
                </c:pt>
              </c:numCache>
            </c:numRef>
          </c:val>
          <c:extLst>
            <c:ext xmlns:c16="http://schemas.microsoft.com/office/drawing/2014/chart" uri="{C3380CC4-5D6E-409C-BE32-E72D297353CC}">
              <c16:uniqueId val="{00000000-666E-4E9A-9D82-1A6547559C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78.510000000000005</c:v>
                </c:pt>
                <c:pt idx="2">
                  <c:v>79.55</c:v>
                </c:pt>
                <c:pt idx="3">
                  <c:v>87.28</c:v>
                </c:pt>
                <c:pt idx="4">
                  <c:v>84.86</c:v>
                </c:pt>
              </c:numCache>
            </c:numRef>
          </c:val>
          <c:smooth val="0"/>
          <c:extLst>
            <c:ext xmlns:c16="http://schemas.microsoft.com/office/drawing/2014/chart" uri="{C3380CC4-5D6E-409C-BE32-E72D297353CC}">
              <c16:uniqueId val="{00000001-666E-4E9A-9D82-1A6547559C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147.26</c:v>
                </c:pt>
                <c:pt idx="2">
                  <c:v>150.28</c:v>
                </c:pt>
                <c:pt idx="3">
                  <c:v>150.94999999999999</c:v>
                </c:pt>
                <c:pt idx="4">
                  <c:v>150.71</c:v>
                </c:pt>
              </c:numCache>
            </c:numRef>
          </c:val>
          <c:extLst>
            <c:ext xmlns:c16="http://schemas.microsoft.com/office/drawing/2014/chart" uri="{C3380CC4-5D6E-409C-BE32-E72D297353CC}">
              <c16:uniqueId val="{00000000-7FFE-4F1E-BEF6-E44A3F5C7F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160.44999999999999</c:v>
                </c:pt>
                <c:pt idx="2">
                  <c:v>161.13</c:v>
                </c:pt>
                <c:pt idx="3">
                  <c:v>145.58000000000001</c:v>
                </c:pt>
                <c:pt idx="4">
                  <c:v>147.69</c:v>
                </c:pt>
              </c:numCache>
            </c:numRef>
          </c:val>
          <c:smooth val="0"/>
          <c:extLst>
            <c:ext xmlns:c16="http://schemas.microsoft.com/office/drawing/2014/chart" uri="{C3380CC4-5D6E-409C-BE32-E72D297353CC}">
              <c16:uniqueId val="{00000001-7FFE-4F1E-BEF6-E44A3F5C7F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4"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神奈川県　大磯町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Cb1</v>
      </c>
      <c r="X8" s="64"/>
      <c r="Y8" s="64"/>
      <c r="Z8" s="64"/>
      <c r="AA8" s="64"/>
      <c r="AB8" s="64"/>
      <c r="AC8" s="64"/>
      <c r="AD8" s="65" t="str">
        <f>データ!$M$6</f>
        <v>非設置</v>
      </c>
      <c r="AE8" s="65"/>
      <c r="AF8" s="65"/>
      <c r="AG8" s="65"/>
      <c r="AH8" s="65"/>
      <c r="AI8" s="65"/>
      <c r="AJ8" s="65"/>
      <c r="AK8" s="3"/>
      <c r="AL8" s="45">
        <f>データ!S6</f>
        <v>32054</v>
      </c>
      <c r="AM8" s="45"/>
      <c r="AN8" s="45"/>
      <c r="AO8" s="45"/>
      <c r="AP8" s="45"/>
      <c r="AQ8" s="45"/>
      <c r="AR8" s="45"/>
      <c r="AS8" s="45"/>
      <c r="AT8" s="44">
        <f>データ!T6</f>
        <v>17.18</v>
      </c>
      <c r="AU8" s="44"/>
      <c r="AV8" s="44"/>
      <c r="AW8" s="44"/>
      <c r="AX8" s="44"/>
      <c r="AY8" s="44"/>
      <c r="AZ8" s="44"/>
      <c r="BA8" s="44"/>
      <c r="BB8" s="44">
        <f>データ!U6</f>
        <v>1865.77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51.67</v>
      </c>
      <c r="J10" s="44"/>
      <c r="K10" s="44"/>
      <c r="L10" s="44"/>
      <c r="M10" s="44"/>
      <c r="N10" s="44"/>
      <c r="O10" s="44"/>
      <c r="P10" s="44">
        <f>データ!P6</f>
        <v>87.6</v>
      </c>
      <c r="Q10" s="44"/>
      <c r="R10" s="44"/>
      <c r="S10" s="44"/>
      <c r="T10" s="44"/>
      <c r="U10" s="44"/>
      <c r="V10" s="44"/>
      <c r="W10" s="44">
        <f>データ!Q6</f>
        <v>89.09</v>
      </c>
      <c r="X10" s="44"/>
      <c r="Y10" s="44"/>
      <c r="Z10" s="44"/>
      <c r="AA10" s="44"/>
      <c r="AB10" s="44"/>
      <c r="AC10" s="44"/>
      <c r="AD10" s="45">
        <f>データ!R6</f>
        <v>2687</v>
      </c>
      <c r="AE10" s="45"/>
      <c r="AF10" s="45"/>
      <c r="AG10" s="45"/>
      <c r="AH10" s="45"/>
      <c r="AI10" s="45"/>
      <c r="AJ10" s="45"/>
      <c r="AK10" s="2"/>
      <c r="AL10" s="45">
        <f>データ!V6</f>
        <v>27992</v>
      </c>
      <c r="AM10" s="45"/>
      <c r="AN10" s="45"/>
      <c r="AO10" s="45"/>
      <c r="AP10" s="45"/>
      <c r="AQ10" s="45"/>
      <c r="AR10" s="45"/>
      <c r="AS10" s="45"/>
      <c r="AT10" s="44">
        <f>データ!W6</f>
        <v>4.93</v>
      </c>
      <c r="AU10" s="44"/>
      <c r="AV10" s="44"/>
      <c r="AW10" s="44"/>
      <c r="AX10" s="44"/>
      <c r="AY10" s="44"/>
      <c r="AZ10" s="44"/>
      <c r="BA10" s="44"/>
      <c r="BB10" s="44">
        <f>データ!X6</f>
        <v>5677.89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UNJduZE9S0IhtqsVL1weNF+sxCgMs9t0UUAgDHq0y/ZNUXZHB5zctO6+FcPogDQ+SzSqANdzvAaOqfBRN47Sg==" saltValue="HMltLHa6vrs0iyL/N2cd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143413</v>
      </c>
      <c r="D6" s="19">
        <f t="shared" si="3"/>
        <v>46</v>
      </c>
      <c r="E6" s="19">
        <f t="shared" si="3"/>
        <v>17</v>
      </c>
      <c r="F6" s="19">
        <f t="shared" si="3"/>
        <v>1</v>
      </c>
      <c r="G6" s="19">
        <f t="shared" si="3"/>
        <v>0</v>
      </c>
      <c r="H6" s="19" t="str">
        <f t="shared" si="3"/>
        <v>神奈川県　大磯町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51.67</v>
      </c>
      <c r="P6" s="20">
        <f t="shared" si="3"/>
        <v>87.6</v>
      </c>
      <c r="Q6" s="20">
        <f t="shared" si="3"/>
        <v>89.09</v>
      </c>
      <c r="R6" s="20">
        <f t="shared" si="3"/>
        <v>2687</v>
      </c>
      <c r="S6" s="20">
        <f t="shared" si="3"/>
        <v>32054</v>
      </c>
      <c r="T6" s="20">
        <f t="shared" si="3"/>
        <v>17.18</v>
      </c>
      <c r="U6" s="20">
        <f t="shared" si="3"/>
        <v>1865.77</v>
      </c>
      <c r="V6" s="20">
        <f t="shared" si="3"/>
        <v>27992</v>
      </c>
      <c r="W6" s="20">
        <f t="shared" si="3"/>
        <v>4.93</v>
      </c>
      <c r="X6" s="20">
        <f t="shared" si="3"/>
        <v>5677.89</v>
      </c>
      <c r="Y6" s="21" t="str">
        <f>IF(Y7="",NA(),Y7)</f>
        <v>-</v>
      </c>
      <c r="Z6" s="21">
        <f t="shared" ref="Z6:AH6" si="4">IF(Z7="",NA(),Z7)</f>
        <v>96.78</v>
      </c>
      <c r="AA6" s="21">
        <f t="shared" si="4"/>
        <v>103.84</v>
      </c>
      <c r="AB6" s="21">
        <f t="shared" si="4"/>
        <v>100</v>
      </c>
      <c r="AC6" s="21">
        <f t="shared" si="4"/>
        <v>100</v>
      </c>
      <c r="AD6" s="21" t="str">
        <f t="shared" si="4"/>
        <v>-</v>
      </c>
      <c r="AE6" s="21">
        <f t="shared" si="4"/>
        <v>106.75</v>
      </c>
      <c r="AF6" s="21">
        <f t="shared" si="4"/>
        <v>109.7</v>
      </c>
      <c r="AG6" s="21">
        <f t="shared" si="4"/>
        <v>102.34</v>
      </c>
      <c r="AH6" s="21">
        <f t="shared" si="4"/>
        <v>104.17</v>
      </c>
      <c r="AI6" s="20" t="str">
        <f>IF(AI7="","",IF(AI7="-","【-】","【"&amp;SUBSTITUTE(TEXT(AI7,"#,##0.00"),"-","△")&amp;"】"))</f>
        <v>【105.91】</v>
      </c>
      <c r="AJ6" s="21" t="str">
        <f>IF(AJ7="",NA(),AJ7)</f>
        <v>-</v>
      </c>
      <c r="AK6" s="21">
        <f t="shared" ref="AK6:AS6" si="5">IF(AK7="",NA(),AK7)</f>
        <v>10.14</v>
      </c>
      <c r="AL6" s="20">
        <f t="shared" si="5"/>
        <v>0</v>
      </c>
      <c r="AM6" s="20">
        <f t="shared" si="5"/>
        <v>0</v>
      </c>
      <c r="AN6" s="20">
        <f t="shared" si="5"/>
        <v>0</v>
      </c>
      <c r="AO6" s="21" t="str">
        <f t="shared" si="5"/>
        <v>-</v>
      </c>
      <c r="AP6" s="21">
        <f t="shared" si="5"/>
        <v>7.23</v>
      </c>
      <c r="AQ6" s="21">
        <f t="shared" si="5"/>
        <v>0.1</v>
      </c>
      <c r="AR6" s="21">
        <f t="shared" si="5"/>
        <v>39.799999999999997</v>
      </c>
      <c r="AS6" s="21">
        <f t="shared" si="5"/>
        <v>20.04</v>
      </c>
      <c r="AT6" s="20" t="str">
        <f>IF(AT7="","",IF(AT7="-","【-】","【"&amp;SUBSTITUTE(TEXT(AT7,"#,##0.00"),"-","△")&amp;"】"))</f>
        <v>【3.03】</v>
      </c>
      <c r="AU6" s="21" t="str">
        <f>IF(AU7="",NA(),AU7)</f>
        <v>-</v>
      </c>
      <c r="AV6" s="21">
        <f t="shared" ref="AV6:BD6" si="6">IF(AV7="",NA(),AV7)</f>
        <v>34.270000000000003</v>
      </c>
      <c r="AW6" s="21">
        <f t="shared" si="6"/>
        <v>61</v>
      </c>
      <c r="AX6" s="21">
        <f t="shared" si="6"/>
        <v>77.989999999999995</v>
      </c>
      <c r="AY6" s="21">
        <f t="shared" si="6"/>
        <v>77.66</v>
      </c>
      <c r="AZ6" s="21" t="str">
        <f t="shared" si="6"/>
        <v>-</v>
      </c>
      <c r="BA6" s="21">
        <f t="shared" si="6"/>
        <v>38.76</v>
      </c>
      <c r="BB6" s="21">
        <f t="shared" si="6"/>
        <v>49.21</v>
      </c>
      <c r="BC6" s="21">
        <f t="shared" si="6"/>
        <v>63.17</v>
      </c>
      <c r="BD6" s="21">
        <f t="shared" si="6"/>
        <v>69.150000000000006</v>
      </c>
      <c r="BE6" s="20" t="str">
        <f>IF(BE7="","",IF(BE7="-","【-】","【"&amp;SUBSTITUTE(TEXT(BE7,"#,##0.00"),"-","△")&amp;"】"))</f>
        <v>【78.43】</v>
      </c>
      <c r="BF6" s="21" t="str">
        <f>IF(BF7="",NA(),BF7)</f>
        <v>-</v>
      </c>
      <c r="BG6" s="21">
        <f t="shared" ref="BG6:BO6" si="7">IF(BG7="",NA(),BG7)</f>
        <v>1966.48</v>
      </c>
      <c r="BH6" s="21">
        <f t="shared" si="7"/>
        <v>1468.45</v>
      </c>
      <c r="BI6" s="21">
        <f t="shared" si="7"/>
        <v>1610.43</v>
      </c>
      <c r="BJ6" s="21">
        <f t="shared" si="7"/>
        <v>1564.09</v>
      </c>
      <c r="BK6" s="21" t="str">
        <f t="shared" si="7"/>
        <v>-</v>
      </c>
      <c r="BL6" s="21">
        <f t="shared" si="7"/>
        <v>1303.55</v>
      </c>
      <c r="BM6" s="21">
        <f t="shared" si="7"/>
        <v>1172.21</v>
      </c>
      <c r="BN6" s="21">
        <f t="shared" si="7"/>
        <v>863.92</v>
      </c>
      <c r="BO6" s="21">
        <f t="shared" si="7"/>
        <v>793.41</v>
      </c>
      <c r="BP6" s="20" t="str">
        <f>IF(BP7="","",IF(BP7="-","【-】","【"&amp;SUBSTITUTE(TEXT(BP7,"#,##0.00"),"-","△")&amp;"】"))</f>
        <v>【630.82】</v>
      </c>
      <c r="BQ6" s="21" t="str">
        <f>IF(BQ7="",NA(),BQ7)</f>
        <v>-</v>
      </c>
      <c r="BR6" s="21">
        <f t="shared" ref="BR6:BZ6" si="8">IF(BR7="",NA(),BR7)</f>
        <v>96.41</v>
      </c>
      <c r="BS6" s="21">
        <f t="shared" si="8"/>
        <v>95.74</v>
      </c>
      <c r="BT6" s="21">
        <f t="shared" si="8"/>
        <v>99.83</v>
      </c>
      <c r="BU6" s="21">
        <f t="shared" si="8"/>
        <v>98.14</v>
      </c>
      <c r="BV6" s="21" t="str">
        <f t="shared" si="8"/>
        <v>-</v>
      </c>
      <c r="BW6" s="21">
        <f t="shared" si="8"/>
        <v>78.510000000000005</v>
      </c>
      <c r="BX6" s="21">
        <f t="shared" si="8"/>
        <v>79.55</v>
      </c>
      <c r="BY6" s="21">
        <f t="shared" si="8"/>
        <v>87.28</v>
      </c>
      <c r="BZ6" s="21">
        <f t="shared" si="8"/>
        <v>84.86</v>
      </c>
      <c r="CA6" s="20" t="str">
        <f>IF(CA7="","",IF(CA7="-","【-】","【"&amp;SUBSTITUTE(TEXT(CA7,"#,##0.00"),"-","△")&amp;"】"))</f>
        <v>【97.81】</v>
      </c>
      <c r="CB6" s="21" t="str">
        <f>IF(CB7="",NA(),CB7)</f>
        <v>-</v>
      </c>
      <c r="CC6" s="21">
        <f t="shared" ref="CC6:CK6" si="9">IF(CC7="",NA(),CC7)</f>
        <v>147.26</v>
      </c>
      <c r="CD6" s="21">
        <f t="shared" si="9"/>
        <v>150.28</v>
      </c>
      <c r="CE6" s="21">
        <f t="shared" si="9"/>
        <v>150.94999999999999</v>
      </c>
      <c r="CF6" s="21">
        <f t="shared" si="9"/>
        <v>150.71</v>
      </c>
      <c r="CG6" s="21" t="str">
        <f t="shared" si="9"/>
        <v>-</v>
      </c>
      <c r="CH6" s="21">
        <f t="shared" si="9"/>
        <v>160.44999999999999</v>
      </c>
      <c r="CI6" s="21">
        <f t="shared" si="9"/>
        <v>161.13</v>
      </c>
      <c r="CJ6" s="21">
        <f t="shared" si="9"/>
        <v>145.58000000000001</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46.3</v>
      </c>
      <c r="CT6" s="21">
        <f t="shared" si="10"/>
        <v>47.23</v>
      </c>
      <c r="CU6" s="21">
        <f t="shared" si="10"/>
        <v>58.55</v>
      </c>
      <c r="CV6" s="21">
        <f t="shared" si="10"/>
        <v>59.45</v>
      </c>
      <c r="CW6" s="20" t="str">
        <f>IF(CW7="","",IF(CW7="-","【-】","【"&amp;SUBSTITUTE(TEXT(CW7,"#,##0.00"),"-","△")&amp;"】"))</f>
        <v>【58.94】</v>
      </c>
      <c r="CX6" s="21" t="str">
        <f>IF(CX7="",NA(),CX7)</f>
        <v>-</v>
      </c>
      <c r="CY6" s="21">
        <f t="shared" ref="CY6:DG6" si="11">IF(CY7="",NA(),CY7)</f>
        <v>77.400000000000006</v>
      </c>
      <c r="CZ6" s="21">
        <f t="shared" si="11"/>
        <v>77.86</v>
      </c>
      <c r="DA6" s="21">
        <f t="shared" si="11"/>
        <v>78.41</v>
      </c>
      <c r="DB6" s="21">
        <f t="shared" si="11"/>
        <v>80.48</v>
      </c>
      <c r="DC6" s="21" t="str">
        <f t="shared" si="11"/>
        <v>-</v>
      </c>
      <c r="DD6" s="21">
        <f t="shared" si="11"/>
        <v>85.01</v>
      </c>
      <c r="DE6" s="21">
        <f t="shared" si="11"/>
        <v>85.55</v>
      </c>
      <c r="DF6" s="21">
        <f t="shared" si="11"/>
        <v>91.97</v>
      </c>
      <c r="DG6" s="21">
        <f t="shared" si="11"/>
        <v>91.93</v>
      </c>
      <c r="DH6" s="20" t="str">
        <f>IF(DH7="","",IF(DH7="-","【-】","【"&amp;SUBSTITUTE(TEXT(DH7,"#,##0.00"),"-","△")&amp;"】"))</f>
        <v>【95.91】</v>
      </c>
      <c r="DI6" s="21" t="str">
        <f>IF(DI7="",NA(),DI7)</f>
        <v>-</v>
      </c>
      <c r="DJ6" s="20">
        <f t="shared" ref="DJ6:DR6" si="12">IF(DJ7="",NA(),DJ7)</f>
        <v>0</v>
      </c>
      <c r="DK6" s="21">
        <f t="shared" si="12"/>
        <v>5.26</v>
      </c>
      <c r="DL6" s="21">
        <f t="shared" si="12"/>
        <v>7.63</v>
      </c>
      <c r="DM6" s="21">
        <f t="shared" si="12"/>
        <v>9.98</v>
      </c>
      <c r="DN6" s="21" t="str">
        <f t="shared" si="12"/>
        <v>-</v>
      </c>
      <c r="DO6" s="21">
        <f t="shared" si="12"/>
        <v>9.0399999999999991</v>
      </c>
      <c r="DP6" s="21">
        <f t="shared" si="12"/>
        <v>9.35</v>
      </c>
      <c r="DQ6" s="21">
        <f t="shared" si="12"/>
        <v>23.95</v>
      </c>
      <c r="DR6" s="21">
        <f t="shared" si="12"/>
        <v>25.32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0.12</v>
      </c>
      <c r="EB6" s="21">
        <f t="shared" si="13"/>
        <v>0.78</v>
      </c>
      <c r="EC6" s="21">
        <f t="shared" si="13"/>
        <v>0.91</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0.06</v>
      </c>
      <c r="EM6" s="21">
        <f t="shared" si="14"/>
        <v>0.12</v>
      </c>
      <c r="EN6" s="21">
        <f t="shared" si="14"/>
        <v>0.18</v>
      </c>
      <c r="EO6" s="20" t="str">
        <f>IF(EO7="","",IF(EO7="-","【-】","【"&amp;SUBSTITUTE(TEXT(EO7,"#,##0.00"),"-","△")&amp;"】"))</f>
        <v>【0.22】</v>
      </c>
    </row>
    <row r="7" spans="1:148" s="22" customFormat="1" x14ac:dyDescent="0.2">
      <c r="A7" s="14"/>
      <c r="B7" s="23">
        <v>2023</v>
      </c>
      <c r="C7" s="23">
        <v>143413</v>
      </c>
      <c r="D7" s="23">
        <v>46</v>
      </c>
      <c r="E7" s="23">
        <v>17</v>
      </c>
      <c r="F7" s="23">
        <v>1</v>
      </c>
      <c r="G7" s="23">
        <v>0</v>
      </c>
      <c r="H7" s="23" t="s">
        <v>96</v>
      </c>
      <c r="I7" s="23" t="s">
        <v>97</v>
      </c>
      <c r="J7" s="23" t="s">
        <v>98</v>
      </c>
      <c r="K7" s="23" t="s">
        <v>99</v>
      </c>
      <c r="L7" s="23" t="s">
        <v>100</v>
      </c>
      <c r="M7" s="23" t="s">
        <v>101</v>
      </c>
      <c r="N7" s="24" t="s">
        <v>102</v>
      </c>
      <c r="O7" s="24">
        <v>51.67</v>
      </c>
      <c r="P7" s="24">
        <v>87.6</v>
      </c>
      <c r="Q7" s="24">
        <v>89.09</v>
      </c>
      <c r="R7" s="24">
        <v>2687</v>
      </c>
      <c r="S7" s="24">
        <v>32054</v>
      </c>
      <c r="T7" s="24">
        <v>17.18</v>
      </c>
      <c r="U7" s="24">
        <v>1865.77</v>
      </c>
      <c r="V7" s="24">
        <v>27992</v>
      </c>
      <c r="W7" s="24">
        <v>4.93</v>
      </c>
      <c r="X7" s="24">
        <v>5677.89</v>
      </c>
      <c r="Y7" s="24" t="s">
        <v>102</v>
      </c>
      <c r="Z7" s="24">
        <v>96.78</v>
      </c>
      <c r="AA7" s="24">
        <v>103.84</v>
      </c>
      <c r="AB7" s="24">
        <v>100</v>
      </c>
      <c r="AC7" s="24">
        <v>100</v>
      </c>
      <c r="AD7" s="24" t="s">
        <v>102</v>
      </c>
      <c r="AE7" s="24">
        <v>106.75</v>
      </c>
      <c r="AF7" s="24">
        <v>109.7</v>
      </c>
      <c r="AG7" s="24">
        <v>102.34</v>
      </c>
      <c r="AH7" s="24">
        <v>104.17</v>
      </c>
      <c r="AI7" s="24">
        <v>105.91</v>
      </c>
      <c r="AJ7" s="24" t="s">
        <v>102</v>
      </c>
      <c r="AK7" s="24">
        <v>10.14</v>
      </c>
      <c r="AL7" s="24">
        <v>0</v>
      </c>
      <c r="AM7" s="24">
        <v>0</v>
      </c>
      <c r="AN7" s="24">
        <v>0</v>
      </c>
      <c r="AO7" s="24" t="s">
        <v>102</v>
      </c>
      <c r="AP7" s="24">
        <v>7.23</v>
      </c>
      <c r="AQ7" s="24">
        <v>0.1</v>
      </c>
      <c r="AR7" s="24">
        <v>39.799999999999997</v>
      </c>
      <c r="AS7" s="24">
        <v>20.04</v>
      </c>
      <c r="AT7" s="24">
        <v>3.03</v>
      </c>
      <c r="AU7" s="24" t="s">
        <v>102</v>
      </c>
      <c r="AV7" s="24">
        <v>34.270000000000003</v>
      </c>
      <c r="AW7" s="24">
        <v>61</v>
      </c>
      <c r="AX7" s="24">
        <v>77.989999999999995</v>
      </c>
      <c r="AY7" s="24">
        <v>77.66</v>
      </c>
      <c r="AZ7" s="24" t="s">
        <v>102</v>
      </c>
      <c r="BA7" s="24">
        <v>38.76</v>
      </c>
      <c r="BB7" s="24">
        <v>49.21</v>
      </c>
      <c r="BC7" s="24">
        <v>63.17</v>
      </c>
      <c r="BD7" s="24">
        <v>69.150000000000006</v>
      </c>
      <c r="BE7" s="24">
        <v>78.430000000000007</v>
      </c>
      <c r="BF7" s="24" t="s">
        <v>102</v>
      </c>
      <c r="BG7" s="24">
        <v>1966.48</v>
      </c>
      <c r="BH7" s="24">
        <v>1468.45</v>
      </c>
      <c r="BI7" s="24">
        <v>1610.43</v>
      </c>
      <c r="BJ7" s="24">
        <v>1564.09</v>
      </c>
      <c r="BK7" s="24" t="s">
        <v>102</v>
      </c>
      <c r="BL7" s="24">
        <v>1303.55</v>
      </c>
      <c r="BM7" s="24">
        <v>1172.21</v>
      </c>
      <c r="BN7" s="24">
        <v>863.92</v>
      </c>
      <c r="BO7" s="24">
        <v>793.41</v>
      </c>
      <c r="BP7" s="24">
        <v>630.82000000000005</v>
      </c>
      <c r="BQ7" s="24" t="s">
        <v>102</v>
      </c>
      <c r="BR7" s="24">
        <v>96.41</v>
      </c>
      <c r="BS7" s="24">
        <v>95.74</v>
      </c>
      <c r="BT7" s="24">
        <v>99.83</v>
      </c>
      <c r="BU7" s="24">
        <v>98.14</v>
      </c>
      <c r="BV7" s="24" t="s">
        <v>102</v>
      </c>
      <c r="BW7" s="24">
        <v>78.510000000000005</v>
      </c>
      <c r="BX7" s="24">
        <v>79.55</v>
      </c>
      <c r="BY7" s="24">
        <v>87.28</v>
      </c>
      <c r="BZ7" s="24">
        <v>84.86</v>
      </c>
      <c r="CA7" s="24">
        <v>97.81</v>
      </c>
      <c r="CB7" s="24" t="s">
        <v>102</v>
      </c>
      <c r="CC7" s="24">
        <v>147.26</v>
      </c>
      <c r="CD7" s="24">
        <v>150.28</v>
      </c>
      <c r="CE7" s="24">
        <v>150.94999999999999</v>
      </c>
      <c r="CF7" s="24">
        <v>150.71</v>
      </c>
      <c r="CG7" s="24" t="s">
        <v>102</v>
      </c>
      <c r="CH7" s="24">
        <v>160.44999999999999</v>
      </c>
      <c r="CI7" s="24">
        <v>161.13</v>
      </c>
      <c r="CJ7" s="24">
        <v>145.58000000000001</v>
      </c>
      <c r="CK7" s="24">
        <v>147.69</v>
      </c>
      <c r="CL7" s="24">
        <v>138.75</v>
      </c>
      <c r="CM7" s="24" t="s">
        <v>102</v>
      </c>
      <c r="CN7" s="24" t="s">
        <v>102</v>
      </c>
      <c r="CO7" s="24" t="s">
        <v>102</v>
      </c>
      <c r="CP7" s="24" t="s">
        <v>102</v>
      </c>
      <c r="CQ7" s="24" t="s">
        <v>102</v>
      </c>
      <c r="CR7" s="24" t="s">
        <v>102</v>
      </c>
      <c r="CS7" s="24">
        <v>46.3</v>
      </c>
      <c r="CT7" s="24">
        <v>47.23</v>
      </c>
      <c r="CU7" s="24">
        <v>58.55</v>
      </c>
      <c r="CV7" s="24">
        <v>59.45</v>
      </c>
      <c r="CW7" s="24">
        <v>58.94</v>
      </c>
      <c r="CX7" s="24" t="s">
        <v>102</v>
      </c>
      <c r="CY7" s="24">
        <v>77.400000000000006</v>
      </c>
      <c r="CZ7" s="24">
        <v>77.86</v>
      </c>
      <c r="DA7" s="24">
        <v>78.41</v>
      </c>
      <c r="DB7" s="24">
        <v>80.48</v>
      </c>
      <c r="DC7" s="24" t="s">
        <v>102</v>
      </c>
      <c r="DD7" s="24">
        <v>85.01</v>
      </c>
      <c r="DE7" s="24">
        <v>85.55</v>
      </c>
      <c r="DF7" s="24">
        <v>91.97</v>
      </c>
      <c r="DG7" s="24">
        <v>91.93</v>
      </c>
      <c r="DH7" s="24">
        <v>95.91</v>
      </c>
      <c r="DI7" s="24" t="s">
        <v>102</v>
      </c>
      <c r="DJ7" s="24">
        <v>0</v>
      </c>
      <c r="DK7" s="24">
        <v>5.26</v>
      </c>
      <c r="DL7" s="24">
        <v>7.63</v>
      </c>
      <c r="DM7" s="24">
        <v>9.98</v>
      </c>
      <c r="DN7" s="24" t="s">
        <v>102</v>
      </c>
      <c r="DO7" s="24">
        <v>9.0399999999999991</v>
      </c>
      <c r="DP7" s="24">
        <v>9.35</v>
      </c>
      <c r="DQ7" s="24">
        <v>23.95</v>
      </c>
      <c r="DR7" s="24">
        <v>25.32</v>
      </c>
      <c r="DS7" s="24">
        <v>41.09</v>
      </c>
      <c r="DT7" s="24" t="s">
        <v>102</v>
      </c>
      <c r="DU7" s="24">
        <v>0</v>
      </c>
      <c r="DV7" s="24">
        <v>0</v>
      </c>
      <c r="DW7" s="24">
        <v>0</v>
      </c>
      <c r="DX7" s="24">
        <v>0</v>
      </c>
      <c r="DY7" s="24" t="s">
        <v>102</v>
      </c>
      <c r="DZ7" s="24">
        <v>0</v>
      </c>
      <c r="EA7" s="24">
        <v>0.12</v>
      </c>
      <c r="EB7" s="24">
        <v>0.78</v>
      </c>
      <c r="EC7" s="24">
        <v>0.91</v>
      </c>
      <c r="ED7" s="24">
        <v>8.68</v>
      </c>
      <c r="EE7" s="24" t="s">
        <v>102</v>
      </c>
      <c r="EF7" s="24">
        <v>0</v>
      </c>
      <c r="EG7" s="24">
        <v>0</v>
      </c>
      <c r="EH7" s="24">
        <v>0</v>
      </c>
      <c r="EI7" s="24">
        <v>0</v>
      </c>
      <c r="EJ7" s="24" t="s">
        <v>102</v>
      </c>
      <c r="EK7" s="24">
        <v>0.04</v>
      </c>
      <c r="EL7" s="24">
        <v>0.06</v>
      </c>
      <c r="EM7" s="24">
        <v>0.12</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桃子</cp:lastModifiedBy>
  <dcterms:created xsi:type="dcterms:W3CDTF">2025-01-24T07:01:06Z</dcterms:created>
  <dcterms:modified xsi:type="dcterms:W3CDTF">2025-02-03T06:23:34Z</dcterms:modified>
  <cp:category/>
</cp:coreProperties>
</file>